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worksheets/sheet8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7_7.bin" ContentType="application/vnd.openxmlformats-officedocument.oleObject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05" windowHeight="5115" activeTab="0"/>
  </bookViews>
  <sheets>
    <sheet name="Schemi" sheetId="1" r:id="rId1"/>
    <sheet name="R12" sheetId="2" r:id="rId2"/>
    <sheet name="R22" sheetId="3" r:id="rId3"/>
    <sheet name="R134a" sheetId="4" r:id="rId4"/>
    <sheet name="Esempio #1" sheetId="5" r:id="rId5"/>
    <sheet name="Esempio #2" sheetId="6" r:id="rId6"/>
    <sheet name="Esercizio #1" sheetId="7" r:id="rId7"/>
    <sheet name="Esercizio #2" sheetId="8" r:id="rId8"/>
  </sheets>
  <definedNames>
    <definedName name="_xlnm.Print_Area" localSheetId="4">'Esempio #1'!$A$1:$P$49</definedName>
    <definedName name="_xlnm.Print_Area" localSheetId="5">'Esempio #2'!$A$1:$P$49</definedName>
    <definedName name="_xlnm.Print_Area" localSheetId="6">'Esercizio #1'!$A$1:$P$49</definedName>
    <definedName name="_xlnm.Print_Area" localSheetId="7">'Esercizio #2'!$A$1:$P$49</definedName>
    <definedName name="Hdue" localSheetId="5">'Esempio #2'!#REF!</definedName>
    <definedName name="Hdue" localSheetId="6">'Esercizio #1'!#REF!</definedName>
    <definedName name="Hdue" localSheetId="7">'Esercizio #2'!#REF!</definedName>
    <definedName name="Hdue">'Esempio #1'!#REF!</definedName>
    <definedName name="Hquattro" localSheetId="5">'Esempio #2'!#REF!</definedName>
    <definedName name="Hquattro" localSheetId="6">'Esercizio #1'!#REF!</definedName>
    <definedName name="Hquattro" localSheetId="7">'Esercizio #2'!#REF!</definedName>
    <definedName name="Hquattro">'Esempio #1'!#REF!</definedName>
    <definedName name="Hquattrop" localSheetId="5">'Esempio #2'!$F$57</definedName>
    <definedName name="Hquattrop" localSheetId="6">'Esercizio #1'!$F$57</definedName>
    <definedName name="Hquattrop" localSheetId="7">'Esercizio #2'!$F$55</definedName>
    <definedName name="Hquattrop">'Esempio #1'!$F$57</definedName>
    <definedName name="Htre" localSheetId="5">'Esempio #2'!#REF!</definedName>
    <definedName name="Htre" localSheetId="6">'Esercizio #1'!#REF!</definedName>
    <definedName name="Htre" localSheetId="7">'Esercizio #2'!#REF!</definedName>
    <definedName name="Htre">'Esempio #1'!#REF!</definedName>
    <definedName name="Htrep" localSheetId="5">'Esempio #2'!$F$55</definedName>
    <definedName name="Htrep" localSheetId="6">'Esercizio #1'!$F$55</definedName>
    <definedName name="Htrep" localSheetId="7">'Esercizio #2'!$F$53</definedName>
    <definedName name="Htrep">'Esempio #1'!$F$55</definedName>
    <definedName name="Htres" localSheetId="5">'Esempio #2'!$F$56</definedName>
    <definedName name="Htres" localSheetId="6">'Esercizio #1'!$F$56</definedName>
    <definedName name="Htres" localSheetId="7">'Esercizio #2'!$F$54</definedName>
    <definedName name="Htres">'Esempio #1'!$F$56</definedName>
    <definedName name="Huno" localSheetId="5">'Esempio #2'!#REF!</definedName>
    <definedName name="Huno" localSheetId="6">'Esercizio #1'!#REF!</definedName>
    <definedName name="Huno" localSheetId="7">'Esercizio #2'!#REF!</definedName>
    <definedName name="Huno">'Esempio #1'!#REF!</definedName>
  </definedNames>
  <calcPr fullCalcOnLoad="1"/>
</workbook>
</file>

<file path=xl/sharedStrings.xml><?xml version="1.0" encoding="utf-8"?>
<sst xmlns="http://schemas.openxmlformats.org/spreadsheetml/2006/main" count="442" uniqueCount="89">
  <si>
    <t>Specific</t>
  </si>
  <si>
    <t>Internal</t>
  </si>
  <si>
    <t>Temp</t>
  </si>
  <si>
    <t>Pressure</t>
  </si>
  <si>
    <t>Volume</t>
  </si>
  <si>
    <t>Energy</t>
  </si>
  <si>
    <t>Enthalpy</t>
  </si>
  <si>
    <t>Entropy</t>
  </si>
  <si>
    <t>Quality</t>
  </si>
  <si>
    <t>Phase</t>
  </si>
  <si>
    <t>C</t>
  </si>
  <si>
    <t>MPa</t>
  </si>
  <si>
    <t>m3/kg</t>
  </si>
  <si>
    <t>kJ/kg</t>
  </si>
  <si>
    <t>kJ/kg/K</t>
  </si>
  <si>
    <t>Saturated Liquid</t>
  </si>
  <si>
    <t>Saturated Vapor</t>
  </si>
  <si>
    <t>R-12</t>
  </si>
  <si>
    <t>State</t>
  </si>
  <si>
    <t>°C</t>
  </si>
  <si>
    <t>2'</t>
  </si>
  <si>
    <t>Liquid Vapor Mixture</t>
  </si>
  <si>
    <t>Tabella dei risultati</t>
  </si>
  <si>
    <t>Organo</t>
  </si>
  <si>
    <t>Lavoro</t>
  </si>
  <si>
    <t>Formule</t>
  </si>
  <si>
    <t>Calore</t>
  </si>
  <si>
    <r>
      <t>m</t>
    </r>
    <r>
      <rPr>
        <vertAlign val="superscript"/>
        <sz val="9"/>
        <color indexed="16"/>
        <rFont val="Arial"/>
        <family val="2"/>
      </rPr>
      <t>3</t>
    </r>
    <r>
      <rPr>
        <sz val="8"/>
        <color indexed="16"/>
        <rFont val="Arial"/>
        <family val="0"/>
      </rPr>
      <t>/kg</t>
    </r>
  </si>
  <si>
    <t>CICLO FRIGORIFERO A COMPRESSIONE DI VAPORE -  R-12</t>
  </si>
  <si>
    <t>Superheated Vapor</t>
  </si>
  <si>
    <t>1</t>
  </si>
  <si>
    <t>3</t>
  </si>
  <si>
    <t>4</t>
  </si>
  <si>
    <t>COP</t>
  </si>
  <si>
    <t>R-22</t>
  </si>
  <si>
    <t>R-134a</t>
  </si>
  <si>
    <t>Ciclo frigorifero di Carnot</t>
  </si>
  <si>
    <t>Ciclo frigorifero reale</t>
  </si>
  <si>
    <t>Ciclo frigorifero ad assorbimento</t>
  </si>
  <si>
    <t>2s</t>
  </si>
  <si>
    <t>portata massica</t>
  </si>
  <si>
    <t>kW</t>
  </si>
  <si>
    <t>kg/s</t>
  </si>
  <si>
    <t>COPc</t>
  </si>
  <si>
    <t>2"</t>
  </si>
  <si>
    <t>alle temperature rispettivamente di 20°C (evaporatore)</t>
  </si>
  <si>
    <t>a) le prestazioni energetiche del ciclo</t>
  </si>
  <si>
    <t>b) il rendimento exergetico del ciclo</t>
  </si>
  <si>
    <t>pari a 0,008 kg/s, le condizioni d'ingresso nel compressore,</t>
  </si>
  <si>
    <t>le condizioni di uscita del condensatore, calcolare:</t>
  </si>
  <si>
    <t>Unità</t>
  </si>
  <si>
    <t>rendimento exergetico</t>
  </si>
  <si>
    <t>Lo scambio con le sorgenti avviene reversibilmente</t>
  </si>
  <si>
    <t>e 40°C (condensatore). Conoscendo la portata massica</t>
  </si>
  <si>
    <t>irreversibilità termica esterna, vale a dire: temperature</t>
  </si>
  <si>
    <t>delle sorgenti invariate ma con il fluido frigorigeno entrante</t>
  </si>
  <si>
    <t>assumendo un rendimento isoentropico di compressione</t>
  </si>
  <si>
    <t xml:space="preserve">condensatore allo stato di liquido saturo a 1,4 MPa. </t>
  </si>
  <si>
    <t>nel compressore a 12°C saturo secco (x=1) e uscente dal</t>
  </si>
  <si>
    <t>Osservazione</t>
  </si>
  <si>
    <t xml:space="preserve">termica esterna dovuta al desurriscaldamento e la laminazione subita nella </t>
  </si>
  <si>
    <t>valvola di espansione</t>
  </si>
  <si>
    <t>Il COP del ciclo reale a causa delle irreversibilità termiche esterne scende da 13 a 5</t>
  </si>
  <si>
    <t>aumenta da -0,074 a -0,161 (118%)</t>
  </si>
  <si>
    <t>Il freddo prodotto (specifico) si riduce da 0,97 a 0,81 (12%) e il lavoro di compressione</t>
  </si>
  <si>
    <t>dell'80%. L'R12 esce dal condensatore a 48°C.</t>
  </si>
  <si>
    <t>è dato da:</t>
  </si>
  <si>
    <t xml:space="preserve">Lavoro netto </t>
  </si>
  <si>
    <t xml:space="preserve">COMPRESSORE </t>
  </si>
  <si>
    <t xml:space="preserve">CONDENSATORE </t>
  </si>
  <si>
    <t>EVAPORATORE</t>
  </si>
  <si>
    <t>Calore netto</t>
  </si>
  <si>
    <t>a) Il COP relativo al ciclo di Carnot che opera tra le stesse temperature estreme</t>
  </si>
  <si>
    <t>b) Il rendimento exergetico del ciclo è dato da</t>
  </si>
  <si>
    <t>d) La riduzione del COP rispetto al ciclo limite (Carnot) ha due cause: l'rreversibilità</t>
  </si>
  <si>
    <t>Se Ta = Tc  allora:</t>
  </si>
  <si>
    <t>e) il rendimento exergetico del ciclo è pari a 0,89, di poco inferiore a 1.</t>
  </si>
  <si>
    <t>Compressed Liquid</t>
  </si>
  <si>
    <t>3'</t>
  </si>
  <si>
    <t>CICLO FRIGORIFERO A COMPRESSIONE DI VAPORE CON SOTTORAFFREDDAMENTO -  R-12</t>
  </si>
  <si>
    <t>le nuove condizioni di uscita del condensatore, calcolare:</t>
  </si>
  <si>
    <t>a) Il COP relativo al ciclo di Carnot che opera tra le stesse temperature estreme (minime)</t>
  </si>
  <si>
    <t>Il rendimento exergetico si riduce notevolmente: da 0,89 a 0,49</t>
  </si>
  <si>
    <t>Tc =</t>
  </si>
  <si>
    <t>Tf =</t>
  </si>
  <si>
    <t>ORGANO DI LAMINAZIONE</t>
  </si>
  <si>
    <t>e) il rendimento exergetico del ciclo è pari a 0,78,  inferiore al caso prcedente.</t>
  </si>
  <si>
    <t xml:space="preserve">Ripetere i calcoli dell'esempio #1 nel caso di </t>
  </si>
  <si>
    <t>Calcolare le prestazioni energetiche della macchina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</si>
</sst>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#0.#"/>
    <numFmt numFmtId="171" formatCode="#,##0.#"/>
    <numFmt numFmtId="172" formatCode="#,##0.##"/>
    <numFmt numFmtId="173" formatCode="#0.####"/>
    <numFmt numFmtId="174" formatCode="0.####"/>
    <numFmt numFmtId="175" formatCode="###0.##"/>
    <numFmt numFmtId="176" formatCode="0.0###"/>
    <numFmt numFmtId="177" formatCode="###0."/>
    <numFmt numFmtId="178" formatCode="&quot;$&quot;#,##0_);[Red]\(&quot;$&quot;#,##0\)"/>
    <numFmt numFmtId="179" formatCode="&quot;$&quot;#,##0.00_);[Red]\(&quot;$&quot;#,##0.00\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000000"/>
  </numFmts>
  <fonts count="37">
    <font>
      <sz val="10"/>
      <color indexed="8"/>
      <name val="Arial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10"/>
      <color indexed="8"/>
      <name val="MS Sans Serif"/>
      <family val="0"/>
    </font>
    <font>
      <sz val="8"/>
      <color indexed="18"/>
      <name val="Arial"/>
      <family val="0"/>
    </font>
    <font>
      <sz val="8"/>
      <color indexed="8"/>
      <name val="Arial"/>
      <family val="0"/>
    </font>
    <font>
      <sz val="8"/>
      <color indexed="16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.25"/>
      <name val="Arial"/>
      <family val="0"/>
    </font>
    <font>
      <sz val="8.5"/>
      <name val="Arial"/>
      <family val="2"/>
    </font>
    <font>
      <sz val="8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9"/>
      <color indexed="16"/>
      <name val="Arial"/>
      <family val="2"/>
    </font>
    <font>
      <sz val="6"/>
      <color indexed="8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sz val="8.25"/>
      <name val="Arial"/>
      <family val="2"/>
    </font>
    <font>
      <b/>
      <sz val="8.5"/>
      <name val="Arial"/>
      <family val="0"/>
    </font>
    <font>
      <b/>
      <sz val="10"/>
      <color indexed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Arial"/>
      <family val="0"/>
    </font>
    <font>
      <sz val="10"/>
      <color indexed="16"/>
      <name val="Arial"/>
      <family val="0"/>
    </font>
    <font>
      <sz val="14"/>
      <name val="Arial"/>
      <family val="2"/>
    </font>
    <font>
      <b/>
      <sz val="10.25"/>
      <name val="Arial"/>
      <family val="0"/>
    </font>
    <font>
      <sz val="7"/>
      <color indexed="8"/>
      <name val="Arial"/>
      <family val="2"/>
    </font>
    <font>
      <sz val="8"/>
      <color indexed="6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0" fontId="4" fillId="0" borderId="0" applyFont="0" applyFill="0" applyProtection="0">
      <alignment/>
    </xf>
    <xf numFmtId="38" fontId="4" fillId="0" borderId="0" applyFont="0" applyFill="0" applyProtection="0">
      <alignment/>
    </xf>
    <xf numFmtId="9" fontId="4" fillId="0" borderId="0" applyFont="0" applyFill="0" applyProtection="0">
      <alignment/>
    </xf>
    <xf numFmtId="179" fontId="4" fillId="0" borderId="0" applyFont="0" applyFill="0" applyProtection="0">
      <alignment/>
    </xf>
    <xf numFmtId="178" fontId="4" fillId="0" borderId="0" applyFont="0" applyFill="0" applyProtection="0">
      <alignment/>
    </xf>
  </cellStyleXfs>
  <cellXfs count="139">
    <xf numFmtId="0" fontId="0" fillId="0" borderId="0" xfId="0" applyAlignment="1">
      <alignment/>
    </xf>
    <xf numFmtId="177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177" fontId="16" fillId="0" borderId="0" xfId="0" applyNumberFormat="1" applyFont="1" applyAlignment="1">
      <alignment horizontal="center"/>
    </xf>
    <xf numFmtId="177" fontId="16" fillId="0" borderId="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left"/>
    </xf>
    <xf numFmtId="0" fontId="16" fillId="0" borderId="3" xfId="0" applyNumberFormat="1" applyFont="1" applyBorder="1" applyAlignment="1">
      <alignment horizontal="center"/>
    </xf>
    <xf numFmtId="0" fontId="16" fillId="0" borderId="4" xfId="0" applyNumberFormat="1" applyFont="1" applyBorder="1" applyAlignment="1">
      <alignment horizontal="center"/>
    </xf>
    <xf numFmtId="0" fontId="16" fillId="0" borderId="5" xfId="0" applyNumberFormat="1" applyFont="1" applyBorder="1" applyAlignment="1">
      <alignment horizontal="center"/>
    </xf>
    <xf numFmtId="177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 horizontal="right"/>
    </xf>
    <xf numFmtId="1" fontId="5" fillId="0" borderId="8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177" fontId="5" fillId="0" borderId="9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177" fontId="16" fillId="0" borderId="9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1" fontId="16" fillId="0" borderId="5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16" fillId="0" borderId="2" xfId="0" applyNumberFormat="1" applyFont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6" fillId="2" borderId="0" xfId="0" applyNumberFormat="1" applyFont="1" applyFill="1" applyBorder="1" applyAlignment="1">
      <alignment horizontal="left"/>
    </xf>
    <xf numFmtId="0" fontId="16" fillId="2" borderId="0" xfId="0" applyNumberFormat="1" applyFont="1" applyFill="1" applyBorder="1" applyAlignment="1">
      <alignment horizontal="right"/>
    </xf>
    <xf numFmtId="0" fontId="16" fillId="2" borderId="0" xfId="0" applyNumberFormat="1" applyFont="1" applyFill="1" applyBorder="1" applyAlignment="1">
      <alignment horizontal="center"/>
    </xf>
    <xf numFmtId="177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177" fontId="16" fillId="2" borderId="0" xfId="0" applyNumberFormat="1" applyFont="1" applyFill="1" applyBorder="1" applyAlignment="1">
      <alignment horizontal="left"/>
    </xf>
    <xf numFmtId="1" fontId="16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right"/>
    </xf>
    <xf numFmtId="185" fontId="17" fillId="2" borderId="0" xfId="17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right"/>
    </xf>
    <xf numFmtId="177" fontId="16" fillId="0" borderId="0" xfId="0" applyNumberFormat="1" applyFont="1" applyAlignment="1" quotePrefix="1">
      <alignment horizontal="center"/>
    </xf>
    <xf numFmtId="177" fontId="16" fillId="0" borderId="0" xfId="0" applyNumberFormat="1" applyFont="1" applyBorder="1" applyAlignment="1" quotePrefix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180" fontId="17" fillId="0" borderId="11" xfId="17" applyNumberFormat="1" applyFont="1" applyBorder="1" applyAlignment="1">
      <alignment horizontal="center"/>
    </xf>
    <xf numFmtId="9" fontId="5" fillId="0" borderId="0" xfId="17" applyFont="1">
      <alignment/>
    </xf>
    <xf numFmtId="177" fontId="25" fillId="0" borderId="14" xfId="0" applyNumberFormat="1" applyFont="1" applyBorder="1" applyAlignment="1">
      <alignment horizontal="center"/>
    </xf>
    <xf numFmtId="0" fontId="26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177" fontId="26" fillId="0" borderId="0" xfId="0" applyNumberFormat="1" applyFont="1" applyAlignment="1">
      <alignment horizontal="center"/>
    </xf>
    <xf numFmtId="0" fontId="27" fillId="0" borderId="1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177" fontId="28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5" fillId="3" borderId="0" xfId="0" applyNumberFormat="1" applyFont="1" applyFill="1" applyAlignment="1">
      <alignment horizontal="center"/>
    </xf>
    <xf numFmtId="177" fontId="17" fillId="0" borderId="1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177" fontId="5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left"/>
    </xf>
    <xf numFmtId="180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84" fontId="5" fillId="0" borderId="15" xfId="0" applyNumberFormat="1" applyFont="1" applyBorder="1" applyAlignment="1">
      <alignment horizontal="center"/>
    </xf>
    <xf numFmtId="184" fontId="16" fillId="0" borderId="15" xfId="0" applyNumberFormat="1" applyFont="1" applyBorder="1" applyAlignment="1">
      <alignment horizontal="center"/>
    </xf>
    <xf numFmtId="184" fontId="16" fillId="0" borderId="11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/>
    </xf>
    <xf numFmtId="0" fontId="5" fillId="3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5" fillId="0" borderId="11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49" fontId="16" fillId="2" borderId="0" xfId="0" applyNumberFormat="1" applyFont="1" applyFill="1" applyBorder="1" applyAlignment="1">
      <alignment horizontal="left"/>
    </xf>
    <xf numFmtId="0" fontId="5" fillId="4" borderId="0" xfId="0" applyNumberFormat="1" applyFont="1" applyFill="1" applyAlignment="1">
      <alignment horizontal="center"/>
    </xf>
    <xf numFmtId="0" fontId="5" fillId="4" borderId="0" xfId="0" applyNumberFormat="1" applyFont="1" applyFill="1" applyAlignment="1">
      <alignment horizontal="right"/>
    </xf>
    <xf numFmtId="49" fontId="33" fillId="2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/>
    </xf>
    <xf numFmtId="49" fontId="34" fillId="2" borderId="0" xfId="0" applyNumberFormat="1" applyFont="1" applyFill="1" applyBorder="1" applyAlignment="1">
      <alignment horizontal="left"/>
    </xf>
    <xf numFmtId="49" fontId="35" fillId="2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0" fontId="30" fillId="2" borderId="19" xfId="0" applyFont="1" applyFill="1" applyBorder="1" applyAlignment="1">
      <alignment horizontal="center"/>
    </xf>
    <xf numFmtId="0" fontId="30" fillId="2" borderId="2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77" fontId="36" fillId="5" borderId="0" xfId="0" applyNumberFormat="1" applyFont="1" applyFill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16" fillId="0" borderId="4" xfId="0" applyNumberFormat="1" applyFont="1" applyBorder="1" applyAlignment="1">
      <alignment horizontal="center"/>
    </xf>
    <xf numFmtId="177" fontId="18" fillId="2" borderId="0" xfId="0" applyNumberFormat="1" applyFont="1" applyFill="1" applyBorder="1" applyAlignment="1">
      <alignment horizontal="center"/>
    </xf>
    <xf numFmtId="177" fontId="18" fillId="5" borderId="0" xfId="0" applyNumberFormat="1" applyFont="1" applyFill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Diagramma entropico del R-12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'R12'!$G$4:$G$15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'R12'!$B$4:$B$15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'R12'!$G$16:$G$27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'R12'!$B$16:$B$27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2943234"/>
        <c:axId val="26489107"/>
      </c:scatterChart>
      <c:valAx>
        <c:axId val="2943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489107"/>
        <c:crossesAt val="-25"/>
        <c:crossBetween val="midCat"/>
        <c:dispUnits/>
        <c:majorUnit val="0.1"/>
      </c:valAx>
      <c:valAx>
        <c:axId val="26489107"/>
        <c:scaling>
          <c:orientation val="minMax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32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Diagramma di Mollier del R12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375"/>
          <c:w val="0.87475"/>
          <c:h val="0.768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'R12'!$G$4:$G$15</c:f>
              <c:numCache>
                <c:ptCount val="12"/>
                <c:pt idx="0">
                  <c:v>0.05522</c:v>
                </c:pt>
                <c:pt idx="1">
                  <c:v>0.09063</c:v>
                </c:pt>
                <c:pt idx="2">
                  <c:v>0.142</c:v>
                </c:pt>
                <c:pt idx="3">
                  <c:v>0.1915</c:v>
                </c:pt>
                <c:pt idx="4">
                  <c:v>0.2399</c:v>
                </c:pt>
                <c:pt idx="5">
                  <c:v>0.2877</c:v>
                </c:pt>
                <c:pt idx="6">
                  <c:v>0.3358</c:v>
                </c:pt>
                <c:pt idx="7">
                  <c:v>0.3854</c:v>
                </c:pt>
                <c:pt idx="8">
                  <c:v>0.4389</c:v>
                </c:pt>
                <c:pt idx="9">
                  <c:v>0.5028</c:v>
                </c:pt>
                <c:pt idx="10">
                  <c:v>0.5333</c:v>
                </c:pt>
                <c:pt idx="11">
                  <c:v>0.5689</c:v>
                </c:pt>
              </c:numCache>
            </c:numRef>
          </c:xVal>
          <c:yVal>
            <c:numRef>
              <c:f>'R12'!$F$4:$F$15</c:f>
              <c:numCache>
                <c:ptCount val="12"/>
                <c:pt idx="0">
                  <c:v>13.33</c:v>
                </c:pt>
                <c:pt idx="1">
                  <c:v>22.33</c:v>
                </c:pt>
                <c:pt idx="2">
                  <c:v>36.05</c:v>
                </c:pt>
                <c:pt idx="3">
                  <c:v>50.1</c:v>
                </c:pt>
                <c:pt idx="4">
                  <c:v>64.59</c:v>
                </c:pt>
                <c:pt idx="5">
                  <c:v>79.71</c:v>
                </c:pt>
                <c:pt idx="6">
                  <c:v>95.74</c:v>
                </c:pt>
                <c:pt idx="7">
                  <c:v>113.2</c:v>
                </c:pt>
                <c:pt idx="8">
                  <c:v>132.8</c:v>
                </c:pt>
                <c:pt idx="9">
                  <c:v>157.5</c:v>
                </c:pt>
                <c:pt idx="10">
                  <c:v>169.6</c:v>
                </c:pt>
                <c:pt idx="11">
                  <c:v>183.4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'R12'!$G$16:$G$27</c:f>
              <c:numCache>
                <c:ptCount val="12"/>
                <c:pt idx="0">
                  <c:v>0.7126</c:v>
                </c:pt>
                <c:pt idx="1">
                  <c:v>0.7051</c:v>
                </c:pt>
                <c:pt idx="2">
                  <c:v>0.6965</c:v>
                </c:pt>
                <c:pt idx="3">
                  <c:v>0.6902</c:v>
                </c:pt>
                <c:pt idx="4">
                  <c:v>0.6853</c:v>
                </c:pt>
                <c:pt idx="5">
                  <c:v>0.6811</c:v>
                </c:pt>
                <c:pt idx="6">
                  <c:v>0.6765</c:v>
                </c:pt>
                <c:pt idx="7">
                  <c:v>0.6702</c:v>
                </c:pt>
                <c:pt idx="8">
                  <c:v>0.659</c:v>
                </c:pt>
                <c:pt idx="9">
                  <c:v>0.6325</c:v>
                </c:pt>
                <c:pt idx="10">
                  <c:v>0.6076</c:v>
                </c:pt>
                <c:pt idx="11">
                  <c:v>0.5689</c:v>
                </c:pt>
              </c:numCache>
            </c:numRef>
          </c:xVal>
          <c:yVal>
            <c:numRef>
              <c:f>'R12'!$F$16:$F$27</c:f>
              <c:numCache>
                <c:ptCount val="12"/>
                <c:pt idx="0">
                  <c:v>176.5</c:v>
                </c:pt>
                <c:pt idx="1">
                  <c:v>181</c:v>
                </c:pt>
                <c:pt idx="2">
                  <c:v>187.5</c:v>
                </c:pt>
                <c:pt idx="3">
                  <c:v>193.8</c:v>
                </c:pt>
                <c:pt idx="4">
                  <c:v>199.6</c:v>
                </c:pt>
                <c:pt idx="5">
                  <c:v>204.9</c:v>
                </c:pt>
                <c:pt idx="6">
                  <c:v>209.3</c:v>
                </c:pt>
                <c:pt idx="7">
                  <c:v>212.3</c:v>
                </c:pt>
                <c:pt idx="8">
                  <c:v>212.8</c:v>
                </c:pt>
                <c:pt idx="9">
                  <c:v>206.6</c:v>
                </c:pt>
                <c:pt idx="10">
                  <c:v>198</c:v>
                </c:pt>
                <c:pt idx="11">
                  <c:v>183.4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#1'!$G$5:$G$6</c:f>
              <c:numCache/>
            </c:numRef>
          </c:xVal>
          <c:yVal>
            <c:numRef>
              <c:f>'Esempio #1'!$F$5:$F$6</c:f>
              <c:numCache/>
            </c:numRef>
          </c:yVal>
          <c:smooth val="1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#1'!$G$6:$G$7</c:f>
              <c:numCache/>
            </c:numRef>
          </c:xVal>
          <c:yVal>
            <c:numRef>
              <c:f>'Esempio #1'!$F$6:$F$7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#1'!$G$7:$G$8</c:f>
              <c:numCache/>
            </c:numRef>
          </c:xVal>
          <c:yVal>
            <c:numRef>
              <c:f>'Esempio #1'!$F$7:$F$8</c:f>
              <c:numCache/>
            </c:numRef>
          </c:yVal>
          <c:smooth val="1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#1'!$G$8:$G$9</c:f>
              <c:numCache/>
            </c:numRef>
          </c:xVal>
          <c:yVal>
            <c:numRef>
              <c:f>'Esempio #1'!$F$8:$F$9</c:f>
              <c:numCache/>
            </c:numRef>
          </c:yVal>
          <c:smooth val="1"/>
        </c:ser>
        <c:ser>
          <c:idx val="7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#1'!$G$9:$G$10</c:f>
              <c:numCache/>
            </c:numRef>
          </c:xVal>
          <c:yVal>
            <c:numRef>
              <c:f>'Esempio #1'!$F$9:$F$10</c:f>
              <c:numCache/>
            </c:numRef>
          </c:yVal>
          <c:smooth val="1"/>
        </c:ser>
        <c:axId val="41287548"/>
        <c:axId val="36043613"/>
      </c:scatterChart>
      <c:valAx>
        <c:axId val="41287548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043613"/>
        <c:crosses val="autoZero"/>
        <c:crossBetween val="midCat"/>
        <c:dispUnits/>
        <c:majorUnit val="0.1"/>
      </c:valAx>
      <c:valAx>
        <c:axId val="3604361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Entalpia specifica (kJ/kg)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87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Diagramma entropico del R12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'R12'!$G$4:$G$15</c:f>
              <c:numCache>
                <c:ptCount val="12"/>
                <c:pt idx="0">
                  <c:v>0.05522</c:v>
                </c:pt>
                <c:pt idx="1">
                  <c:v>0.09063</c:v>
                </c:pt>
                <c:pt idx="2">
                  <c:v>0.142</c:v>
                </c:pt>
                <c:pt idx="3">
                  <c:v>0.1915</c:v>
                </c:pt>
                <c:pt idx="4">
                  <c:v>0.2399</c:v>
                </c:pt>
                <c:pt idx="5">
                  <c:v>0.2877</c:v>
                </c:pt>
                <c:pt idx="6">
                  <c:v>0.3358</c:v>
                </c:pt>
                <c:pt idx="7">
                  <c:v>0.3854</c:v>
                </c:pt>
                <c:pt idx="8">
                  <c:v>0.4389</c:v>
                </c:pt>
                <c:pt idx="9">
                  <c:v>0.5028</c:v>
                </c:pt>
                <c:pt idx="10">
                  <c:v>0.5333</c:v>
                </c:pt>
                <c:pt idx="11">
                  <c:v>0.5689</c:v>
                </c:pt>
              </c:numCache>
            </c:numRef>
          </c:xVal>
          <c:yVal>
            <c:numRef>
              <c:f>'R12'!$B$4:$B$15</c:f>
              <c:numCache>
                <c:ptCount val="12"/>
                <c:pt idx="0">
                  <c:v>-25</c:v>
                </c:pt>
                <c:pt idx="1">
                  <c:v>-15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110</c:v>
                </c:pt>
                <c:pt idx="11">
                  <c:v>112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'R12'!$G$16:$G$27</c:f>
              <c:numCache>
                <c:ptCount val="12"/>
                <c:pt idx="0">
                  <c:v>0.7126</c:v>
                </c:pt>
                <c:pt idx="1">
                  <c:v>0.7051</c:v>
                </c:pt>
                <c:pt idx="2">
                  <c:v>0.6965</c:v>
                </c:pt>
                <c:pt idx="3">
                  <c:v>0.6902</c:v>
                </c:pt>
                <c:pt idx="4">
                  <c:v>0.6853</c:v>
                </c:pt>
                <c:pt idx="5">
                  <c:v>0.6811</c:v>
                </c:pt>
                <c:pt idx="6">
                  <c:v>0.6765</c:v>
                </c:pt>
                <c:pt idx="7">
                  <c:v>0.6702</c:v>
                </c:pt>
                <c:pt idx="8">
                  <c:v>0.659</c:v>
                </c:pt>
                <c:pt idx="9">
                  <c:v>0.6325</c:v>
                </c:pt>
                <c:pt idx="10">
                  <c:v>0.6076</c:v>
                </c:pt>
                <c:pt idx="11">
                  <c:v>0.5689</c:v>
                </c:pt>
              </c:numCache>
            </c:numRef>
          </c:xVal>
          <c:yVal>
            <c:numRef>
              <c:f>'R12'!$B$16:$B$27</c:f>
              <c:numCache>
                <c:ptCount val="12"/>
                <c:pt idx="0">
                  <c:v>-25</c:v>
                </c:pt>
                <c:pt idx="1">
                  <c:v>-15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110</c:v>
                </c:pt>
                <c:pt idx="11">
                  <c:v>112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#1'!$G$5:$G$6</c:f>
              <c:numCache/>
            </c:numRef>
          </c:xVal>
          <c:yVal>
            <c:numRef>
              <c:f>'Esempio #1'!$B$5:$B$6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#1'!$G$6:$G$7</c:f>
              <c:numCache/>
            </c:numRef>
          </c:xVal>
          <c:yVal>
            <c:numRef>
              <c:f>'Esempio #1'!$B$6:$B$7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#1'!$G$7:$G$8</c:f>
              <c:numCache/>
            </c:numRef>
          </c:xVal>
          <c:yVal>
            <c:numRef>
              <c:f>'Esempio #1'!$B$7:$B$8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#1'!$G$8:$G$9</c:f>
              <c:numCache/>
            </c:numRef>
          </c:xVal>
          <c:yVal>
            <c:numRef>
              <c:f>'Esempio #1'!$B$8:$B$9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#1'!$G$9:$G$10</c:f>
              <c:numCache/>
            </c:numRef>
          </c:xVal>
          <c:yVal>
            <c:numRef>
              <c:f>'Esempio #1'!$B$9:$B$10</c:f>
              <c:numCache/>
            </c:numRef>
          </c:yVal>
          <c:smooth val="1"/>
        </c:ser>
        <c:axId val="55957062"/>
        <c:axId val="33851511"/>
      </c:scatterChart>
      <c:valAx>
        <c:axId val="5595706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851511"/>
        <c:crossesAt val="-40"/>
        <c:crossBetween val="midCat"/>
        <c:dispUnits/>
        <c:majorUnit val="0.1"/>
      </c:valAx>
      <c:valAx>
        <c:axId val="33851511"/>
        <c:scaling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570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Diagramma del R12</a:t>
            </a:r>
          </a:p>
        </c:rich>
      </c:tx>
      <c:layout>
        <c:manualLayout>
          <c:xMode val="factor"/>
          <c:yMode val="factor"/>
          <c:x val="-0.005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1485"/>
          <c:w val="0.87575"/>
          <c:h val="0.746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'R12'!$F$4:$F$15</c:f>
              <c:numCache>
                <c:ptCount val="12"/>
                <c:pt idx="0">
                  <c:v>13.33</c:v>
                </c:pt>
                <c:pt idx="1">
                  <c:v>22.33</c:v>
                </c:pt>
                <c:pt idx="2">
                  <c:v>36.05</c:v>
                </c:pt>
                <c:pt idx="3">
                  <c:v>50.1</c:v>
                </c:pt>
                <c:pt idx="4">
                  <c:v>64.59</c:v>
                </c:pt>
                <c:pt idx="5">
                  <c:v>79.71</c:v>
                </c:pt>
                <c:pt idx="6">
                  <c:v>95.74</c:v>
                </c:pt>
                <c:pt idx="7">
                  <c:v>113.2</c:v>
                </c:pt>
                <c:pt idx="8">
                  <c:v>132.8</c:v>
                </c:pt>
                <c:pt idx="9">
                  <c:v>157.5</c:v>
                </c:pt>
                <c:pt idx="10">
                  <c:v>169.6</c:v>
                </c:pt>
                <c:pt idx="11">
                  <c:v>183.4</c:v>
                </c:pt>
              </c:numCache>
            </c:numRef>
          </c:xVal>
          <c:yVal>
            <c:numRef>
              <c:f>'R12'!$C$4:$C$15</c:f>
              <c:numCache>
                <c:ptCount val="12"/>
                <c:pt idx="0">
                  <c:v>0.1237</c:v>
                </c:pt>
                <c:pt idx="1">
                  <c:v>0.1826</c:v>
                </c:pt>
                <c:pt idx="2">
                  <c:v>0.3086</c:v>
                </c:pt>
                <c:pt idx="3">
                  <c:v>0.4914</c:v>
                </c:pt>
                <c:pt idx="4">
                  <c:v>0.7449</c:v>
                </c:pt>
                <c:pt idx="5">
                  <c:v>1.084</c:v>
                </c:pt>
                <c:pt idx="6">
                  <c:v>1.526</c:v>
                </c:pt>
                <c:pt idx="7">
                  <c:v>2.087</c:v>
                </c:pt>
                <c:pt idx="8">
                  <c:v>2.788</c:v>
                </c:pt>
                <c:pt idx="9">
                  <c:v>3.651</c:v>
                </c:pt>
                <c:pt idx="10">
                  <c:v>3.978</c:v>
                </c:pt>
                <c:pt idx="11">
                  <c:v>4.115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'R12'!$F$16:$F$27</c:f>
              <c:numCache>
                <c:ptCount val="12"/>
                <c:pt idx="0">
                  <c:v>176.5</c:v>
                </c:pt>
                <c:pt idx="1">
                  <c:v>181</c:v>
                </c:pt>
                <c:pt idx="2">
                  <c:v>187.5</c:v>
                </c:pt>
                <c:pt idx="3">
                  <c:v>193.8</c:v>
                </c:pt>
                <c:pt idx="4">
                  <c:v>199.6</c:v>
                </c:pt>
                <c:pt idx="5">
                  <c:v>204.9</c:v>
                </c:pt>
                <c:pt idx="6">
                  <c:v>209.3</c:v>
                </c:pt>
                <c:pt idx="7">
                  <c:v>212.3</c:v>
                </c:pt>
                <c:pt idx="8">
                  <c:v>212.8</c:v>
                </c:pt>
                <c:pt idx="9">
                  <c:v>206.6</c:v>
                </c:pt>
                <c:pt idx="10">
                  <c:v>198</c:v>
                </c:pt>
                <c:pt idx="11">
                  <c:v>183.4</c:v>
                </c:pt>
              </c:numCache>
            </c:numRef>
          </c:xVal>
          <c:yVal>
            <c:numRef>
              <c:f>'R12'!$C$16:$C$27</c:f>
              <c:numCache>
                <c:ptCount val="12"/>
                <c:pt idx="0">
                  <c:v>0.1237</c:v>
                </c:pt>
                <c:pt idx="1">
                  <c:v>0.1826</c:v>
                </c:pt>
                <c:pt idx="2">
                  <c:v>0.3086</c:v>
                </c:pt>
                <c:pt idx="3">
                  <c:v>0.4914</c:v>
                </c:pt>
                <c:pt idx="4">
                  <c:v>0.7449</c:v>
                </c:pt>
                <c:pt idx="5">
                  <c:v>1.084</c:v>
                </c:pt>
                <c:pt idx="6">
                  <c:v>1.526</c:v>
                </c:pt>
                <c:pt idx="7">
                  <c:v>2.087</c:v>
                </c:pt>
                <c:pt idx="8">
                  <c:v>2.788</c:v>
                </c:pt>
                <c:pt idx="9">
                  <c:v>3.651</c:v>
                </c:pt>
                <c:pt idx="10">
                  <c:v>3.978</c:v>
                </c:pt>
                <c:pt idx="11">
                  <c:v>4.115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#1'!$F$5:$F$6</c:f>
              <c:numCache/>
            </c:numRef>
          </c:xVal>
          <c:yVal>
            <c:numRef>
              <c:f>'Esempio #1'!$C$5:$C$6</c:f>
              <c:numCache/>
            </c:numRef>
          </c:yVal>
          <c:smooth val="1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#1'!$F$6:$F$7</c:f>
              <c:numCache/>
            </c:numRef>
          </c:xVal>
          <c:yVal>
            <c:numRef>
              <c:f>'Esempio #1'!$C$6:$C$7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#1'!$F$7:$F$8</c:f>
              <c:numCache/>
            </c:numRef>
          </c:xVal>
          <c:yVal>
            <c:numRef>
              <c:f>'Esempio #1'!$C$7:$C$8</c:f>
              <c:numCache/>
            </c:numRef>
          </c:yVal>
          <c:smooth val="1"/>
        </c:ser>
        <c:ser>
          <c:idx val="6"/>
          <c:order val="5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#1'!$F$8:$F$9</c:f>
              <c:numCache/>
            </c:numRef>
          </c:xVal>
          <c:yVal>
            <c:numRef>
              <c:f>'Esempio #1'!$C$8:$C$9</c:f>
              <c:numCache/>
            </c:numRef>
          </c:yVal>
          <c:smooth val="1"/>
        </c:ser>
        <c:ser>
          <c:idx val="7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#1'!$F$9:$F$10</c:f>
              <c:numCache/>
            </c:numRef>
          </c:xVal>
          <c:yVal>
            <c:numRef>
              <c:f>'Esempio #1'!$C$9:$C$10</c:f>
              <c:numCache/>
            </c:numRef>
          </c:yVal>
          <c:smooth val="1"/>
        </c:ser>
        <c:axId val="36228144"/>
        <c:axId val="57617841"/>
      </c:scatterChart>
      <c:valAx>
        <c:axId val="36228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Entalpia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617841"/>
        <c:crossesAt val="0.1"/>
        <c:crossBetween val="midCat"/>
        <c:dispUnits/>
      </c:valAx>
      <c:valAx>
        <c:axId val="5761784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Pressione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281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Diagramma di Mollier del R12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375"/>
          <c:w val="0.87475"/>
          <c:h val="0.768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'R12'!$G$4:$G$15</c:f>
              <c:numCache>
                <c:ptCount val="12"/>
                <c:pt idx="0">
                  <c:v>0.05522</c:v>
                </c:pt>
                <c:pt idx="1">
                  <c:v>0.09063</c:v>
                </c:pt>
                <c:pt idx="2">
                  <c:v>0.142</c:v>
                </c:pt>
                <c:pt idx="3">
                  <c:v>0.1915</c:v>
                </c:pt>
                <c:pt idx="4">
                  <c:v>0.2399</c:v>
                </c:pt>
                <c:pt idx="5">
                  <c:v>0.2877</c:v>
                </c:pt>
                <c:pt idx="6">
                  <c:v>0.3358</c:v>
                </c:pt>
                <c:pt idx="7">
                  <c:v>0.3854</c:v>
                </c:pt>
                <c:pt idx="8">
                  <c:v>0.4389</c:v>
                </c:pt>
                <c:pt idx="9">
                  <c:v>0.5028</c:v>
                </c:pt>
                <c:pt idx="10">
                  <c:v>0.5333</c:v>
                </c:pt>
                <c:pt idx="11">
                  <c:v>0.5689</c:v>
                </c:pt>
              </c:numCache>
            </c:numRef>
          </c:xVal>
          <c:yVal>
            <c:numRef>
              <c:f>'R12'!$F$4:$F$15</c:f>
              <c:numCache>
                <c:ptCount val="12"/>
                <c:pt idx="0">
                  <c:v>13.33</c:v>
                </c:pt>
                <c:pt idx="1">
                  <c:v>22.33</c:v>
                </c:pt>
                <c:pt idx="2">
                  <c:v>36.05</c:v>
                </c:pt>
                <c:pt idx="3">
                  <c:v>50.1</c:v>
                </c:pt>
                <c:pt idx="4">
                  <c:v>64.59</c:v>
                </c:pt>
                <c:pt idx="5">
                  <c:v>79.71</c:v>
                </c:pt>
                <c:pt idx="6">
                  <c:v>95.74</c:v>
                </c:pt>
                <c:pt idx="7">
                  <c:v>113.2</c:v>
                </c:pt>
                <c:pt idx="8">
                  <c:v>132.8</c:v>
                </c:pt>
                <c:pt idx="9">
                  <c:v>157.5</c:v>
                </c:pt>
                <c:pt idx="10">
                  <c:v>169.6</c:v>
                </c:pt>
                <c:pt idx="11">
                  <c:v>183.4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'R12'!$G$16:$G$27</c:f>
              <c:numCache>
                <c:ptCount val="12"/>
                <c:pt idx="0">
                  <c:v>0.7126</c:v>
                </c:pt>
                <c:pt idx="1">
                  <c:v>0.7051</c:v>
                </c:pt>
                <c:pt idx="2">
                  <c:v>0.6965</c:v>
                </c:pt>
                <c:pt idx="3">
                  <c:v>0.6902</c:v>
                </c:pt>
                <c:pt idx="4">
                  <c:v>0.6853</c:v>
                </c:pt>
                <c:pt idx="5">
                  <c:v>0.6811</c:v>
                </c:pt>
                <c:pt idx="6">
                  <c:v>0.6765</c:v>
                </c:pt>
                <c:pt idx="7">
                  <c:v>0.6702</c:v>
                </c:pt>
                <c:pt idx="8">
                  <c:v>0.659</c:v>
                </c:pt>
                <c:pt idx="9">
                  <c:v>0.6325</c:v>
                </c:pt>
                <c:pt idx="10">
                  <c:v>0.6076</c:v>
                </c:pt>
                <c:pt idx="11">
                  <c:v>0.5689</c:v>
                </c:pt>
              </c:numCache>
            </c:numRef>
          </c:xVal>
          <c:yVal>
            <c:numRef>
              <c:f>'R12'!$F$16:$F$27</c:f>
              <c:numCache>
                <c:ptCount val="12"/>
                <c:pt idx="0">
                  <c:v>176.5</c:v>
                </c:pt>
                <c:pt idx="1">
                  <c:v>181</c:v>
                </c:pt>
                <c:pt idx="2">
                  <c:v>187.5</c:v>
                </c:pt>
                <c:pt idx="3">
                  <c:v>193.8</c:v>
                </c:pt>
                <c:pt idx="4">
                  <c:v>199.6</c:v>
                </c:pt>
                <c:pt idx="5">
                  <c:v>204.9</c:v>
                </c:pt>
                <c:pt idx="6">
                  <c:v>209.3</c:v>
                </c:pt>
                <c:pt idx="7">
                  <c:v>212.3</c:v>
                </c:pt>
                <c:pt idx="8">
                  <c:v>212.8</c:v>
                </c:pt>
                <c:pt idx="9">
                  <c:v>206.6</c:v>
                </c:pt>
                <c:pt idx="10">
                  <c:v>198</c:v>
                </c:pt>
                <c:pt idx="11">
                  <c:v>183.4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#2'!$G$5:$G$6</c:f>
              <c:numCache/>
            </c:numRef>
          </c:xVal>
          <c:yVal>
            <c:numRef>
              <c:f>'Esempio #2'!$F$5:$F$6</c:f>
              <c:numCache/>
            </c:numRef>
          </c:yVal>
          <c:smooth val="1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#2'!$G$6:$G$7</c:f>
              <c:numCache/>
            </c:numRef>
          </c:xVal>
          <c:yVal>
            <c:numRef>
              <c:f>'Esempio #2'!$F$6:$F$7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#2'!$G$7:$G$8</c:f>
              <c:numCache/>
            </c:numRef>
          </c:xVal>
          <c:yVal>
            <c:numRef>
              <c:f>'Esempio #2'!$F$7:$F$8</c:f>
              <c:numCache/>
            </c:numRef>
          </c:yVal>
          <c:smooth val="1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#2'!$G$8:$G$10</c:f>
              <c:numCache/>
            </c:numRef>
          </c:xVal>
          <c:yVal>
            <c:numRef>
              <c:f>'Esempio #2'!$F$8:$F$10</c:f>
              <c:numCache/>
            </c:numRef>
          </c:yVal>
          <c:smooth val="1"/>
        </c:ser>
        <c:ser>
          <c:idx val="7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#2'!$G$10:$G$11</c:f>
              <c:numCache/>
            </c:numRef>
          </c:xVal>
          <c:yVal>
            <c:numRef>
              <c:f>'Esempio #2'!$F$10:$F$11</c:f>
              <c:numCache/>
            </c:numRef>
          </c:yVal>
          <c:smooth val="1"/>
        </c:ser>
        <c:axId val="48798522"/>
        <c:axId val="36533515"/>
      </c:scatterChart>
      <c:valAx>
        <c:axId val="48798522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533515"/>
        <c:crosses val="autoZero"/>
        <c:crossBetween val="midCat"/>
        <c:dispUnits/>
        <c:majorUnit val="0.1"/>
      </c:valAx>
      <c:valAx>
        <c:axId val="3653351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Entalpia specifica (kJ/kg)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98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Diagramma entropico del R12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'R12'!$G$4:$G$15</c:f>
              <c:numCache>
                <c:ptCount val="12"/>
                <c:pt idx="0">
                  <c:v>0.05522</c:v>
                </c:pt>
                <c:pt idx="1">
                  <c:v>0.09063</c:v>
                </c:pt>
                <c:pt idx="2">
                  <c:v>0.142</c:v>
                </c:pt>
                <c:pt idx="3">
                  <c:v>0.1915</c:v>
                </c:pt>
                <c:pt idx="4">
                  <c:v>0.2399</c:v>
                </c:pt>
                <c:pt idx="5">
                  <c:v>0.2877</c:v>
                </c:pt>
                <c:pt idx="6">
                  <c:v>0.3358</c:v>
                </c:pt>
                <c:pt idx="7">
                  <c:v>0.3854</c:v>
                </c:pt>
                <c:pt idx="8">
                  <c:v>0.4389</c:v>
                </c:pt>
                <c:pt idx="9">
                  <c:v>0.5028</c:v>
                </c:pt>
                <c:pt idx="10">
                  <c:v>0.5333</c:v>
                </c:pt>
                <c:pt idx="11">
                  <c:v>0.5689</c:v>
                </c:pt>
              </c:numCache>
            </c:numRef>
          </c:xVal>
          <c:yVal>
            <c:numRef>
              <c:f>'R12'!$B$4:$B$15</c:f>
              <c:numCache>
                <c:ptCount val="12"/>
                <c:pt idx="0">
                  <c:v>-25</c:v>
                </c:pt>
                <c:pt idx="1">
                  <c:v>-15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110</c:v>
                </c:pt>
                <c:pt idx="11">
                  <c:v>112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'R12'!$G$16:$G$27</c:f>
              <c:numCache>
                <c:ptCount val="12"/>
                <c:pt idx="0">
                  <c:v>0.7126</c:v>
                </c:pt>
                <c:pt idx="1">
                  <c:v>0.7051</c:v>
                </c:pt>
                <c:pt idx="2">
                  <c:v>0.6965</c:v>
                </c:pt>
                <c:pt idx="3">
                  <c:v>0.6902</c:v>
                </c:pt>
                <c:pt idx="4">
                  <c:v>0.6853</c:v>
                </c:pt>
                <c:pt idx="5">
                  <c:v>0.6811</c:v>
                </c:pt>
                <c:pt idx="6">
                  <c:v>0.6765</c:v>
                </c:pt>
                <c:pt idx="7">
                  <c:v>0.6702</c:v>
                </c:pt>
                <c:pt idx="8">
                  <c:v>0.659</c:v>
                </c:pt>
                <c:pt idx="9">
                  <c:v>0.6325</c:v>
                </c:pt>
                <c:pt idx="10">
                  <c:v>0.6076</c:v>
                </c:pt>
                <c:pt idx="11">
                  <c:v>0.5689</c:v>
                </c:pt>
              </c:numCache>
            </c:numRef>
          </c:xVal>
          <c:yVal>
            <c:numRef>
              <c:f>'R12'!$B$16:$B$27</c:f>
              <c:numCache>
                <c:ptCount val="12"/>
                <c:pt idx="0">
                  <c:v>-25</c:v>
                </c:pt>
                <c:pt idx="1">
                  <c:v>-15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110</c:v>
                </c:pt>
                <c:pt idx="11">
                  <c:v>112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#2'!$G$5:$G$6</c:f>
              <c:numCache/>
            </c:numRef>
          </c:xVal>
          <c:yVal>
            <c:numRef>
              <c:f>'Esempio #2'!$B$5:$B$6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#2'!$G$6:$G$7</c:f>
              <c:numCache/>
            </c:numRef>
          </c:xVal>
          <c:yVal>
            <c:numRef>
              <c:f>'Esempio #2'!$B$6:$B$7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#2'!$G$7:$G$8</c:f>
              <c:numCache/>
            </c:numRef>
          </c:xVal>
          <c:yVal>
            <c:numRef>
              <c:f>'Esempio #2'!$B$7:$B$8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#2'!$G$8:$G$10</c:f>
              <c:numCache/>
            </c:numRef>
          </c:xVal>
          <c:yVal>
            <c:numRef>
              <c:f>'Esempio #2'!$B$8:$B$10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#2'!$G$10:$G$11</c:f>
              <c:numCache/>
            </c:numRef>
          </c:xVal>
          <c:yVal>
            <c:numRef>
              <c:f>'Esempio #2'!$B$10:$B$11</c:f>
              <c:numCache/>
            </c:numRef>
          </c:yVal>
          <c:smooth val="1"/>
        </c:ser>
        <c:axId val="60366180"/>
        <c:axId val="6424709"/>
      </c:scatterChart>
      <c:valAx>
        <c:axId val="6036618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24709"/>
        <c:crossesAt val="-40"/>
        <c:crossBetween val="midCat"/>
        <c:dispUnits/>
        <c:majorUnit val="0.1"/>
      </c:valAx>
      <c:valAx>
        <c:axId val="6424709"/>
        <c:scaling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661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Diagramma del R12</a:t>
            </a:r>
          </a:p>
        </c:rich>
      </c:tx>
      <c:layout>
        <c:manualLayout>
          <c:xMode val="factor"/>
          <c:yMode val="factor"/>
          <c:x val="-0.005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1485"/>
          <c:w val="0.87575"/>
          <c:h val="0.746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'R12'!$F$4:$F$15</c:f>
              <c:numCache>
                <c:ptCount val="12"/>
                <c:pt idx="0">
                  <c:v>13.33</c:v>
                </c:pt>
                <c:pt idx="1">
                  <c:v>22.33</c:v>
                </c:pt>
                <c:pt idx="2">
                  <c:v>36.05</c:v>
                </c:pt>
                <c:pt idx="3">
                  <c:v>50.1</c:v>
                </c:pt>
                <c:pt idx="4">
                  <c:v>64.59</c:v>
                </c:pt>
                <c:pt idx="5">
                  <c:v>79.71</c:v>
                </c:pt>
                <c:pt idx="6">
                  <c:v>95.74</c:v>
                </c:pt>
                <c:pt idx="7">
                  <c:v>113.2</c:v>
                </c:pt>
                <c:pt idx="8">
                  <c:v>132.8</c:v>
                </c:pt>
                <c:pt idx="9">
                  <c:v>157.5</c:v>
                </c:pt>
                <c:pt idx="10">
                  <c:v>169.6</c:v>
                </c:pt>
                <c:pt idx="11">
                  <c:v>183.4</c:v>
                </c:pt>
              </c:numCache>
            </c:numRef>
          </c:xVal>
          <c:yVal>
            <c:numRef>
              <c:f>'R12'!$C$4:$C$15</c:f>
              <c:numCache>
                <c:ptCount val="12"/>
                <c:pt idx="0">
                  <c:v>0.1237</c:v>
                </c:pt>
                <c:pt idx="1">
                  <c:v>0.1826</c:v>
                </c:pt>
                <c:pt idx="2">
                  <c:v>0.3086</c:v>
                </c:pt>
                <c:pt idx="3">
                  <c:v>0.4914</c:v>
                </c:pt>
                <c:pt idx="4">
                  <c:v>0.7449</c:v>
                </c:pt>
                <c:pt idx="5">
                  <c:v>1.084</c:v>
                </c:pt>
                <c:pt idx="6">
                  <c:v>1.526</c:v>
                </c:pt>
                <c:pt idx="7">
                  <c:v>2.087</c:v>
                </c:pt>
                <c:pt idx="8">
                  <c:v>2.788</c:v>
                </c:pt>
                <c:pt idx="9">
                  <c:v>3.651</c:v>
                </c:pt>
                <c:pt idx="10">
                  <c:v>3.978</c:v>
                </c:pt>
                <c:pt idx="11">
                  <c:v>4.115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'R12'!$F$16:$F$27</c:f>
              <c:numCache>
                <c:ptCount val="12"/>
                <c:pt idx="0">
                  <c:v>176.5</c:v>
                </c:pt>
                <c:pt idx="1">
                  <c:v>181</c:v>
                </c:pt>
                <c:pt idx="2">
                  <c:v>187.5</c:v>
                </c:pt>
                <c:pt idx="3">
                  <c:v>193.8</c:v>
                </c:pt>
                <c:pt idx="4">
                  <c:v>199.6</c:v>
                </c:pt>
                <c:pt idx="5">
                  <c:v>204.9</c:v>
                </c:pt>
                <c:pt idx="6">
                  <c:v>209.3</c:v>
                </c:pt>
                <c:pt idx="7">
                  <c:v>212.3</c:v>
                </c:pt>
                <c:pt idx="8">
                  <c:v>212.8</c:v>
                </c:pt>
                <c:pt idx="9">
                  <c:v>206.6</c:v>
                </c:pt>
                <c:pt idx="10">
                  <c:v>198</c:v>
                </c:pt>
                <c:pt idx="11">
                  <c:v>183.4</c:v>
                </c:pt>
              </c:numCache>
            </c:numRef>
          </c:xVal>
          <c:yVal>
            <c:numRef>
              <c:f>'R12'!$C$16:$C$27</c:f>
              <c:numCache>
                <c:ptCount val="12"/>
                <c:pt idx="0">
                  <c:v>0.1237</c:v>
                </c:pt>
                <c:pt idx="1">
                  <c:v>0.1826</c:v>
                </c:pt>
                <c:pt idx="2">
                  <c:v>0.3086</c:v>
                </c:pt>
                <c:pt idx="3">
                  <c:v>0.4914</c:v>
                </c:pt>
                <c:pt idx="4">
                  <c:v>0.7449</c:v>
                </c:pt>
                <c:pt idx="5">
                  <c:v>1.084</c:v>
                </c:pt>
                <c:pt idx="6">
                  <c:v>1.526</c:v>
                </c:pt>
                <c:pt idx="7">
                  <c:v>2.087</c:v>
                </c:pt>
                <c:pt idx="8">
                  <c:v>2.788</c:v>
                </c:pt>
                <c:pt idx="9">
                  <c:v>3.651</c:v>
                </c:pt>
                <c:pt idx="10">
                  <c:v>3.978</c:v>
                </c:pt>
                <c:pt idx="11">
                  <c:v>4.115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#2'!$F$5:$F$6</c:f>
              <c:numCache/>
            </c:numRef>
          </c:xVal>
          <c:yVal>
            <c:numRef>
              <c:f>'Esempio #2'!$C$5:$C$6</c:f>
              <c:numCache/>
            </c:numRef>
          </c:yVal>
          <c:smooth val="1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#2'!$F$6:$F$7</c:f>
              <c:numCache/>
            </c:numRef>
          </c:xVal>
          <c:yVal>
            <c:numRef>
              <c:f>'Esempio #2'!$C$6:$C$7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#2'!$F$7:$F$8</c:f>
              <c:numCache/>
            </c:numRef>
          </c:xVal>
          <c:yVal>
            <c:numRef>
              <c:f>'Esempio #2'!$C$7:$C$8</c:f>
              <c:numCache/>
            </c:numRef>
          </c:yVal>
          <c:smooth val="1"/>
        </c:ser>
        <c:ser>
          <c:idx val="6"/>
          <c:order val="5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#2'!$F$8:$F$10</c:f>
              <c:numCache/>
            </c:numRef>
          </c:xVal>
          <c:yVal>
            <c:numRef>
              <c:f>'Esempio #2'!$C$8:$C$10</c:f>
              <c:numCache/>
            </c:numRef>
          </c:yVal>
          <c:smooth val="1"/>
        </c:ser>
        <c:ser>
          <c:idx val="7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'Esempio #2'!$F$10:$F$11</c:f>
              <c:numCache/>
            </c:numRef>
          </c:xVal>
          <c:yVal>
            <c:numRef>
              <c:f>'Esempio #2'!$C$10:$C$11</c:f>
              <c:numCache/>
            </c:numRef>
          </c:yVal>
          <c:smooth val="1"/>
        </c:ser>
        <c:axId val="57822382"/>
        <c:axId val="50639391"/>
      </c:scatterChart>
      <c:valAx>
        <c:axId val="57822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Entalpia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639391"/>
        <c:crossesAt val="0.1"/>
        <c:crossBetween val="midCat"/>
        <c:dispUnits/>
      </c:valAx>
      <c:valAx>
        <c:axId val="5063939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Pressione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223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Diagramma di Mollier del R12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435"/>
          <c:w val="0.8775"/>
          <c:h val="0.7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'R12'!$G$4:$G$15</c:f>
              <c:numCache>
                <c:ptCount val="12"/>
                <c:pt idx="0">
                  <c:v>0.05522</c:v>
                </c:pt>
                <c:pt idx="1">
                  <c:v>0.09063</c:v>
                </c:pt>
                <c:pt idx="2">
                  <c:v>0.142</c:v>
                </c:pt>
                <c:pt idx="3">
                  <c:v>0.1915</c:v>
                </c:pt>
                <c:pt idx="4">
                  <c:v>0.2399</c:v>
                </c:pt>
                <c:pt idx="5">
                  <c:v>0.2877</c:v>
                </c:pt>
                <c:pt idx="6">
                  <c:v>0.3358</c:v>
                </c:pt>
                <c:pt idx="7">
                  <c:v>0.3854</c:v>
                </c:pt>
                <c:pt idx="8">
                  <c:v>0.4389</c:v>
                </c:pt>
                <c:pt idx="9">
                  <c:v>0.5028</c:v>
                </c:pt>
                <c:pt idx="10">
                  <c:v>0.5333</c:v>
                </c:pt>
                <c:pt idx="11">
                  <c:v>0.5689</c:v>
                </c:pt>
              </c:numCache>
            </c:numRef>
          </c:xVal>
          <c:yVal>
            <c:numRef>
              <c:f>'R12'!$F$4:$F$15</c:f>
              <c:numCache>
                <c:ptCount val="12"/>
                <c:pt idx="0">
                  <c:v>13.33</c:v>
                </c:pt>
                <c:pt idx="1">
                  <c:v>22.33</c:v>
                </c:pt>
                <c:pt idx="2">
                  <c:v>36.05</c:v>
                </c:pt>
                <c:pt idx="3">
                  <c:v>50.1</c:v>
                </c:pt>
                <c:pt idx="4">
                  <c:v>64.59</c:v>
                </c:pt>
                <c:pt idx="5">
                  <c:v>79.71</c:v>
                </c:pt>
                <c:pt idx="6">
                  <c:v>95.74</c:v>
                </c:pt>
                <c:pt idx="7">
                  <c:v>113.2</c:v>
                </c:pt>
                <c:pt idx="8">
                  <c:v>132.8</c:v>
                </c:pt>
                <c:pt idx="9">
                  <c:v>157.5</c:v>
                </c:pt>
                <c:pt idx="10">
                  <c:v>169.6</c:v>
                </c:pt>
                <c:pt idx="11">
                  <c:v>183.4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'R12'!$G$16:$G$27</c:f>
              <c:numCache>
                <c:ptCount val="12"/>
                <c:pt idx="0">
                  <c:v>0.7126</c:v>
                </c:pt>
                <c:pt idx="1">
                  <c:v>0.7051</c:v>
                </c:pt>
                <c:pt idx="2">
                  <c:v>0.6965</c:v>
                </c:pt>
                <c:pt idx="3">
                  <c:v>0.6902</c:v>
                </c:pt>
                <c:pt idx="4">
                  <c:v>0.6853</c:v>
                </c:pt>
                <c:pt idx="5">
                  <c:v>0.6811</c:v>
                </c:pt>
                <c:pt idx="6">
                  <c:v>0.6765</c:v>
                </c:pt>
                <c:pt idx="7">
                  <c:v>0.6702</c:v>
                </c:pt>
                <c:pt idx="8">
                  <c:v>0.659</c:v>
                </c:pt>
                <c:pt idx="9">
                  <c:v>0.6325</c:v>
                </c:pt>
                <c:pt idx="10">
                  <c:v>0.6076</c:v>
                </c:pt>
                <c:pt idx="11">
                  <c:v>0.5689</c:v>
                </c:pt>
              </c:numCache>
            </c:numRef>
          </c:xVal>
          <c:yVal>
            <c:numRef>
              <c:f>'R12'!$F$16:$F$27</c:f>
              <c:numCache>
                <c:ptCount val="12"/>
                <c:pt idx="0">
                  <c:v>176.5</c:v>
                </c:pt>
                <c:pt idx="1">
                  <c:v>181</c:v>
                </c:pt>
                <c:pt idx="2">
                  <c:v>187.5</c:v>
                </c:pt>
                <c:pt idx="3">
                  <c:v>193.8</c:v>
                </c:pt>
                <c:pt idx="4">
                  <c:v>199.6</c:v>
                </c:pt>
                <c:pt idx="5">
                  <c:v>204.9</c:v>
                </c:pt>
                <c:pt idx="6">
                  <c:v>209.3</c:v>
                </c:pt>
                <c:pt idx="7">
                  <c:v>212.3</c:v>
                </c:pt>
                <c:pt idx="8">
                  <c:v>212.8</c:v>
                </c:pt>
                <c:pt idx="9">
                  <c:v>206.6</c:v>
                </c:pt>
                <c:pt idx="10">
                  <c:v>198</c:v>
                </c:pt>
                <c:pt idx="11">
                  <c:v>183.4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#1'!$G$5:$G$6</c:f>
              <c:numCache/>
            </c:numRef>
          </c:xVal>
          <c:yVal>
            <c:numRef>
              <c:f>'Esercizio #1'!$F$5:$F$6</c:f>
              <c:numCache/>
            </c:numRef>
          </c:yVal>
          <c:smooth val="1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'Esercizio #1'!$G$6:$G$7</c:f>
              <c:numCache/>
            </c:numRef>
          </c:xVal>
          <c:yVal>
            <c:numRef>
              <c:f>'Esercizio #1'!$F$6:$F$7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#1'!$G$7:$G$8</c:f>
              <c:numCache/>
            </c:numRef>
          </c:xVal>
          <c:yVal>
            <c:numRef>
              <c:f>'Esercizio #1'!$F$7:$F$8</c:f>
              <c:numCache/>
            </c:numRef>
          </c:yVal>
          <c:smooth val="1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'Esercizio #1'!$G$8:$G$9</c:f>
              <c:numCache/>
            </c:numRef>
          </c:xVal>
          <c:yVal>
            <c:numRef>
              <c:f>'Esercizio #1'!$F$8:$F$9</c:f>
              <c:numCache/>
            </c:numRef>
          </c:yVal>
          <c:smooth val="1"/>
        </c:ser>
        <c:ser>
          <c:idx val="7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#1'!$G$9:$G$10</c:f>
              <c:numCache/>
            </c:numRef>
          </c:xVal>
          <c:yVal>
            <c:numRef>
              <c:f>'Esercizio #1'!$F$9:$F$10</c:f>
              <c:numCache/>
            </c:numRef>
          </c:yVal>
          <c:smooth val="1"/>
        </c:ser>
        <c:axId val="53101336"/>
        <c:axId val="8149977"/>
      </c:scatterChart>
      <c:valAx>
        <c:axId val="53101336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149977"/>
        <c:crosses val="autoZero"/>
        <c:crossBetween val="midCat"/>
        <c:dispUnits/>
        <c:majorUnit val="0.1"/>
      </c:valAx>
      <c:valAx>
        <c:axId val="814997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Entalpia specifica (kJ/kg)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013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Diagramma entropico del R12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'R12'!$G$4:$G$15</c:f>
              <c:numCache>
                <c:ptCount val="12"/>
                <c:pt idx="0">
                  <c:v>0.05522</c:v>
                </c:pt>
                <c:pt idx="1">
                  <c:v>0.09063</c:v>
                </c:pt>
                <c:pt idx="2">
                  <c:v>0.142</c:v>
                </c:pt>
                <c:pt idx="3">
                  <c:v>0.1915</c:v>
                </c:pt>
                <c:pt idx="4">
                  <c:v>0.2399</c:v>
                </c:pt>
                <c:pt idx="5">
                  <c:v>0.2877</c:v>
                </c:pt>
                <c:pt idx="6">
                  <c:v>0.3358</c:v>
                </c:pt>
                <c:pt idx="7">
                  <c:v>0.3854</c:v>
                </c:pt>
                <c:pt idx="8">
                  <c:v>0.4389</c:v>
                </c:pt>
                <c:pt idx="9">
                  <c:v>0.5028</c:v>
                </c:pt>
                <c:pt idx="10">
                  <c:v>0.5333</c:v>
                </c:pt>
                <c:pt idx="11">
                  <c:v>0.5689</c:v>
                </c:pt>
              </c:numCache>
            </c:numRef>
          </c:xVal>
          <c:yVal>
            <c:numRef>
              <c:f>'R12'!$B$4:$B$15</c:f>
              <c:numCache>
                <c:ptCount val="12"/>
                <c:pt idx="0">
                  <c:v>-25</c:v>
                </c:pt>
                <c:pt idx="1">
                  <c:v>-15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110</c:v>
                </c:pt>
                <c:pt idx="11">
                  <c:v>112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'R12'!$G$16:$G$27</c:f>
              <c:numCache>
                <c:ptCount val="12"/>
                <c:pt idx="0">
                  <c:v>0.7126</c:v>
                </c:pt>
                <c:pt idx="1">
                  <c:v>0.7051</c:v>
                </c:pt>
                <c:pt idx="2">
                  <c:v>0.6965</c:v>
                </c:pt>
                <c:pt idx="3">
                  <c:v>0.6902</c:v>
                </c:pt>
                <c:pt idx="4">
                  <c:v>0.6853</c:v>
                </c:pt>
                <c:pt idx="5">
                  <c:v>0.6811</c:v>
                </c:pt>
                <c:pt idx="6">
                  <c:v>0.6765</c:v>
                </c:pt>
                <c:pt idx="7">
                  <c:v>0.6702</c:v>
                </c:pt>
                <c:pt idx="8">
                  <c:v>0.659</c:v>
                </c:pt>
                <c:pt idx="9">
                  <c:v>0.6325</c:v>
                </c:pt>
                <c:pt idx="10">
                  <c:v>0.6076</c:v>
                </c:pt>
                <c:pt idx="11">
                  <c:v>0.5689</c:v>
                </c:pt>
              </c:numCache>
            </c:numRef>
          </c:xVal>
          <c:yVal>
            <c:numRef>
              <c:f>'R12'!$B$16:$B$27</c:f>
              <c:numCache>
                <c:ptCount val="12"/>
                <c:pt idx="0">
                  <c:v>-25</c:v>
                </c:pt>
                <c:pt idx="1">
                  <c:v>-15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110</c:v>
                </c:pt>
                <c:pt idx="11">
                  <c:v>112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#1'!$G$5:$G$6</c:f>
              <c:numCache/>
            </c:numRef>
          </c:xVal>
          <c:yVal>
            <c:numRef>
              <c:f>'Esercizio #1'!$B$5:$B$6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#1'!$G$6:$G$7</c:f>
              <c:numCache/>
            </c:numRef>
          </c:xVal>
          <c:yVal>
            <c:numRef>
              <c:f>'Esercizio #1'!$B$6:$B$7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#1'!$G$7:$G$8</c:f>
              <c:numCache/>
            </c:numRef>
          </c:xVal>
          <c:yVal>
            <c:numRef>
              <c:f>'Esercizio #1'!$B$7:$B$8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#1'!$G$8:$G$9</c:f>
              <c:numCache/>
            </c:numRef>
          </c:xVal>
          <c:yVal>
            <c:numRef>
              <c:f>'Esercizio #1'!$B$8:$B$9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#1'!$G$9:$G$10</c:f>
              <c:numCache/>
            </c:numRef>
          </c:xVal>
          <c:yVal>
            <c:numRef>
              <c:f>'Esercizio #1'!$B$9:$B$10</c:f>
              <c:numCache/>
            </c:numRef>
          </c:yVal>
          <c:smooth val="1"/>
        </c:ser>
        <c:axId val="6240930"/>
        <c:axId val="56168371"/>
      </c:scatterChart>
      <c:valAx>
        <c:axId val="624093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68371"/>
        <c:crossesAt val="-40"/>
        <c:crossBetween val="midCat"/>
        <c:dispUnits/>
        <c:majorUnit val="0.1"/>
      </c:valAx>
      <c:valAx>
        <c:axId val="5616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0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Diagramma del R12</a:t>
            </a:r>
          </a:p>
        </c:rich>
      </c:tx>
      <c:layout>
        <c:manualLayout>
          <c:xMode val="factor"/>
          <c:yMode val="factor"/>
          <c:x val="-0.005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14925"/>
          <c:w val="0.87775"/>
          <c:h val="0.748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'R12'!$F$4:$F$15</c:f>
              <c:numCache>
                <c:ptCount val="12"/>
                <c:pt idx="0">
                  <c:v>13.33</c:v>
                </c:pt>
                <c:pt idx="1">
                  <c:v>22.33</c:v>
                </c:pt>
                <c:pt idx="2">
                  <c:v>36.05</c:v>
                </c:pt>
                <c:pt idx="3">
                  <c:v>50.1</c:v>
                </c:pt>
                <c:pt idx="4">
                  <c:v>64.59</c:v>
                </c:pt>
                <c:pt idx="5">
                  <c:v>79.71</c:v>
                </c:pt>
                <c:pt idx="6">
                  <c:v>95.74</c:v>
                </c:pt>
                <c:pt idx="7">
                  <c:v>113.2</c:v>
                </c:pt>
                <c:pt idx="8">
                  <c:v>132.8</c:v>
                </c:pt>
                <c:pt idx="9">
                  <c:v>157.5</c:v>
                </c:pt>
                <c:pt idx="10">
                  <c:v>169.6</c:v>
                </c:pt>
                <c:pt idx="11">
                  <c:v>183.4</c:v>
                </c:pt>
              </c:numCache>
            </c:numRef>
          </c:xVal>
          <c:yVal>
            <c:numRef>
              <c:f>'R12'!$C$4:$C$15</c:f>
              <c:numCache>
                <c:ptCount val="12"/>
                <c:pt idx="0">
                  <c:v>0.1237</c:v>
                </c:pt>
                <c:pt idx="1">
                  <c:v>0.1826</c:v>
                </c:pt>
                <c:pt idx="2">
                  <c:v>0.3086</c:v>
                </c:pt>
                <c:pt idx="3">
                  <c:v>0.4914</c:v>
                </c:pt>
                <c:pt idx="4">
                  <c:v>0.7449</c:v>
                </c:pt>
                <c:pt idx="5">
                  <c:v>1.084</c:v>
                </c:pt>
                <c:pt idx="6">
                  <c:v>1.526</c:v>
                </c:pt>
                <c:pt idx="7">
                  <c:v>2.087</c:v>
                </c:pt>
                <c:pt idx="8">
                  <c:v>2.788</c:v>
                </c:pt>
                <c:pt idx="9">
                  <c:v>3.651</c:v>
                </c:pt>
                <c:pt idx="10">
                  <c:v>3.978</c:v>
                </c:pt>
                <c:pt idx="11">
                  <c:v>4.115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'R12'!$F$16:$F$27</c:f>
              <c:numCache>
                <c:ptCount val="12"/>
                <c:pt idx="0">
                  <c:v>176.5</c:v>
                </c:pt>
                <c:pt idx="1">
                  <c:v>181</c:v>
                </c:pt>
                <c:pt idx="2">
                  <c:v>187.5</c:v>
                </c:pt>
                <c:pt idx="3">
                  <c:v>193.8</c:v>
                </c:pt>
                <c:pt idx="4">
                  <c:v>199.6</c:v>
                </c:pt>
                <c:pt idx="5">
                  <c:v>204.9</c:v>
                </c:pt>
                <c:pt idx="6">
                  <c:v>209.3</c:v>
                </c:pt>
                <c:pt idx="7">
                  <c:v>212.3</c:v>
                </c:pt>
                <c:pt idx="8">
                  <c:v>212.8</c:v>
                </c:pt>
                <c:pt idx="9">
                  <c:v>206.6</c:v>
                </c:pt>
                <c:pt idx="10">
                  <c:v>198</c:v>
                </c:pt>
                <c:pt idx="11">
                  <c:v>183.4</c:v>
                </c:pt>
              </c:numCache>
            </c:numRef>
          </c:xVal>
          <c:yVal>
            <c:numRef>
              <c:f>'R12'!$C$16:$C$27</c:f>
              <c:numCache>
                <c:ptCount val="12"/>
                <c:pt idx="0">
                  <c:v>0.1237</c:v>
                </c:pt>
                <c:pt idx="1">
                  <c:v>0.1826</c:v>
                </c:pt>
                <c:pt idx="2">
                  <c:v>0.3086</c:v>
                </c:pt>
                <c:pt idx="3">
                  <c:v>0.4914</c:v>
                </c:pt>
                <c:pt idx="4">
                  <c:v>0.7449</c:v>
                </c:pt>
                <c:pt idx="5">
                  <c:v>1.084</c:v>
                </c:pt>
                <c:pt idx="6">
                  <c:v>1.526</c:v>
                </c:pt>
                <c:pt idx="7">
                  <c:v>2.087</c:v>
                </c:pt>
                <c:pt idx="8">
                  <c:v>2.788</c:v>
                </c:pt>
                <c:pt idx="9">
                  <c:v>3.651</c:v>
                </c:pt>
                <c:pt idx="10">
                  <c:v>3.978</c:v>
                </c:pt>
                <c:pt idx="11">
                  <c:v>4.115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#1'!$F$5:$F$6</c:f>
              <c:numCache>
                <c:ptCount val="2"/>
                <c:pt idx="0">
                  <c:v>192.6</c:v>
                </c:pt>
                <c:pt idx="1">
                  <c:v>212.7</c:v>
                </c:pt>
              </c:numCache>
            </c:numRef>
          </c:xVal>
          <c:yVal>
            <c:numRef>
              <c:f>'Esercizio #1'!$C$5:$C$6</c:f>
              <c:numCache>
                <c:ptCount val="2"/>
                <c:pt idx="0">
                  <c:v>0.4496</c:v>
                </c:pt>
                <c:pt idx="1">
                  <c:v>1.4</c:v>
                </c:pt>
              </c:numCache>
            </c:numRef>
          </c:yVal>
          <c:smooth val="1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'Esercizio #1'!$F$6:$F$7</c:f>
              <c:numCache>
                <c:ptCount val="2"/>
                <c:pt idx="0">
                  <c:v>212.7</c:v>
                </c:pt>
                <c:pt idx="1">
                  <c:v>208.2</c:v>
                </c:pt>
              </c:numCache>
            </c:numRef>
          </c:xVal>
          <c:yVal>
            <c:numRef>
              <c:f>'Esercizio #1'!$C$6:$C$7</c:f>
              <c:numCache>
                <c:ptCount val="2"/>
                <c:pt idx="0">
                  <c:v>1.4</c:v>
                </c:pt>
                <c:pt idx="1">
                  <c:v>1.4</c:v>
                </c:pt>
              </c:numCache>
            </c:numRef>
          </c:yVal>
          <c:smooth val="1"/>
        </c:ser>
        <c:ser>
          <c:idx val="5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#1'!$F$7:$F$8</c:f>
              <c:numCache>
                <c:ptCount val="2"/>
                <c:pt idx="0">
                  <c:v>208.2</c:v>
                </c:pt>
                <c:pt idx="1">
                  <c:v>91.45</c:v>
                </c:pt>
              </c:numCache>
            </c:numRef>
          </c:xVal>
          <c:yVal>
            <c:numRef>
              <c:f>'Esercizio #1'!$C$7:$C$8</c:f>
              <c:numCache>
                <c:ptCount val="2"/>
                <c:pt idx="0">
                  <c:v>1.4</c:v>
                </c:pt>
                <c:pt idx="1">
                  <c:v>1.4</c:v>
                </c:pt>
              </c:numCache>
            </c:numRef>
          </c:yVal>
          <c:smooth val="1"/>
        </c:ser>
        <c:ser>
          <c:idx val="6"/>
          <c:order val="5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'Esercizio #1'!$F$8:$F$9</c:f>
              <c:numCache>
                <c:ptCount val="2"/>
                <c:pt idx="0">
                  <c:v>91.45</c:v>
                </c:pt>
                <c:pt idx="1">
                  <c:v>91.45</c:v>
                </c:pt>
              </c:numCache>
            </c:numRef>
          </c:xVal>
          <c:yVal>
            <c:numRef>
              <c:f>'Esercizio #1'!$C$8:$C$9</c:f>
              <c:numCache>
                <c:ptCount val="2"/>
                <c:pt idx="0">
                  <c:v>1.4</c:v>
                </c:pt>
                <c:pt idx="1">
                  <c:v>0.4496</c:v>
                </c:pt>
              </c:numCache>
            </c:numRef>
          </c:yVal>
          <c:smooth val="1"/>
        </c:ser>
        <c:ser>
          <c:idx val="7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#1'!$F$9:$F$10</c:f>
              <c:numCache>
                <c:ptCount val="2"/>
                <c:pt idx="0">
                  <c:v>91.45</c:v>
                </c:pt>
                <c:pt idx="1">
                  <c:v>192.6</c:v>
                </c:pt>
              </c:numCache>
            </c:numRef>
          </c:xVal>
          <c:yVal>
            <c:numRef>
              <c:f>'Esercizio #1'!$C$9:$C$10</c:f>
              <c:numCache>
                <c:ptCount val="2"/>
                <c:pt idx="0">
                  <c:v>0.4496</c:v>
                </c:pt>
                <c:pt idx="1">
                  <c:v>0.4496</c:v>
                </c:pt>
              </c:numCache>
            </c:numRef>
          </c:yVal>
          <c:smooth val="1"/>
        </c:ser>
        <c:axId val="35753292"/>
        <c:axId val="53344173"/>
      </c:scatterChart>
      <c:valAx>
        <c:axId val="35753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Entalpia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344173"/>
        <c:crossesAt val="0.1"/>
        <c:crossBetween val="midCat"/>
        <c:dispUnits/>
      </c:valAx>
      <c:valAx>
        <c:axId val="5334417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Pressione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532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Diagramma di Mollier del R12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16825"/>
          <c:w val="0.87825"/>
          <c:h val="0.707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'R12'!$G$4:$G$15</c:f>
              <c:numCache>
                <c:ptCount val="12"/>
                <c:pt idx="0">
                  <c:v>0.05522</c:v>
                </c:pt>
                <c:pt idx="1">
                  <c:v>0.09063</c:v>
                </c:pt>
                <c:pt idx="2">
                  <c:v>0.142</c:v>
                </c:pt>
                <c:pt idx="3">
                  <c:v>0.1915</c:v>
                </c:pt>
                <c:pt idx="4">
                  <c:v>0.2399</c:v>
                </c:pt>
                <c:pt idx="5">
                  <c:v>0.2877</c:v>
                </c:pt>
                <c:pt idx="6">
                  <c:v>0.3358</c:v>
                </c:pt>
                <c:pt idx="7">
                  <c:v>0.3854</c:v>
                </c:pt>
                <c:pt idx="8">
                  <c:v>0.4389</c:v>
                </c:pt>
                <c:pt idx="9">
                  <c:v>0.5028</c:v>
                </c:pt>
                <c:pt idx="10">
                  <c:v>0.5333</c:v>
                </c:pt>
                <c:pt idx="11">
                  <c:v>0.5689</c:v>
                </c:pt>
              </c:numCache>
            </c:numRef>
          </c:xVal>
          <c:yVal>
            <c:numRef>
              <c:f>'R12'!$F$4:$F$15</c:f>
              <c:numCache>
                <c:ptCount val="12"/>
                <c:pt idx="0">
                  <c:v>13.33</c:v>
                </c:pt>
                <c:pt idx="1">
                  <c:v>22.33</c:v>
                </c:pt>
                <c:pt idx="2">
                  <c:v>36.05</c:v>
                </c:pt>
                <c:pt idx="3">
                  <c:v>50.1</c:v>
                </c:pt>
                <c:pt idx="4">
                  <c:v>64.59</c:v>
                </c:pt>
                <c:pt idx="5">
                  <c:v>79.71</c:v>
                </c:pt>
                <c:pt idx="6">
                  <c:v>95.74</c:v>
                </c:pt>
                <c:pt idx="7">
                  <c:v>113.2</c:v>
                </c:pt>
                <c:pt idx="8">
                  <c:v>132.8</c:v>
                </c:pt>
                <c:pt idx="9">
                  <c:v>157.5</c:v>
                </c:pt>
                <c:pt idx="10">
                  <c:v>169.6</c:v>
                </c:pt>
                <c:pt idx="11">
                  <c:v>183.4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'R12'!$G$16:$G$27</c:f>
              <c:numCache>
                <c:ptCount val="12"/>
                <c:pt idx="0">
                  <c:v>0.7126</c:v>
                </c:pt>
                <c:pt idx="1">
                  <c:v>0.7051</c:v>
                </c:pt>
                <c:pt idx="2">
                  <c:v>0.6965</c:v>
                </c:pt>
                <c:pt idx="3">
                  <c:v>0.6902</c:v>
                </c:pt>
                <c:pt idx="4">
                  <c:v>0.6853</c:v>
                </c:pt>
                <c:pt idx="5">
                  <c:v>0.6811</c:v>
                </c:pt>
                <c:pt idx="6">
                  <c:v>0.6765</c:v>
                </c:pt>
                <c:pt idx="7">
                  <c:v>0.6702</c:v>
                </c:pt>
                <c:pt idx="8">
                  <c:v>0.659</c:v>
                </c:pt>
                <c:pt idx="9">
                  <c:v>0.6325</c:v>
                </c:pt>
                <c:pt idx="10">
                  <c:v>0.6076</c:v>
                </c:pt>
                <c:pt idx="11">
                  <c:v>0.5689</c:v>
                </c:pt>
              </c:numCache>
            </c:numRef>
          </c:xVal>
          <c:yVal>
            <c:numRef>
              <c:f>'R12'!$F$16:$F$27</c:f>
              <c:numCache>
                <c:ptCount val="12"/>
                <c:pt idx="0">
                  <c:v>176.5</c:v>
                </c:pt>
                <c:pt idx="1">
                  <c:v>181</c:v>
                </c:pt>
                <c:pt idx="2">
                  <c:v>187.5</c:v>
                </c:pt>
                <c:pt idx="3">
                  <c:v>193.8</c:v>
                </c:pt>
                <c:pt idx="4">
                  <c:v>199.6</c:v>
                </c:pt>
                <c:pt idx="5">
                  <c:v>204.9</c:v>
                </c:pt>
                <c:pt idx="6">
                  <c:v>209.3</c:v>
                </c:pt>
                <c:pt idx="7">
                  <c:v>212.3</c:v>
                </c:pt>
                <c:pt idx="8">
                  <c:v>212.8</c:v>
                </c:pt>
                <c:pt idx="9">
                  <c:v>206.6</c:v>
                </c:pt>
                <c:pt idx="10">
                  <c:v>198</c:v>
                </c:pt>
                <c:pt idx="11">
                  <c:v>183.4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#2'!$G$5:$G$6</c:f>
              <c:numCache/>
            </c:numRef>
          </c:xVal>
          <c:yVal>
            <c:numRef>
              <c:f>'Esercizio #2'!$F$5:$F$6</c:f>
              <c:numCache/>
            </c:numRef>
          </c:yVal>
          <c:smooth val="1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'Esercizio #2'!$G$6:$G$7</c:f>
              <c:numCache/>
            </c:numRef>
          </c:xVal>
          <c:yVal>
            <c:numRef>
              <c:f>'Esercizio #2'!$F$6:$F$7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#2'!$G$7:$G$10</c:f>
              <c:numCache/>
            </c:numRef>
          </c:xVal>
          <c:yVal>
            <c:numRef>
              <c:f>'Esercizio #2'!$F$7:$F$10</c:f>
              <c:numCache/>
            </c:numRef>
          </c:yVal>
          <c:smooth val="1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'Esercizio #2'!$G$10:$G$11</c:f>
              <c:numCache/>
            </c:numRef>
          </c:xVal>
          <c:yVal>
            <c:numRef>
              <c:f>'Esercizio #2'!$F$10:$F$11</c:f>
              <c:numCache/>
            </c:numRef>
          </c:yVal>
          <c:smooth val="1"/>
        </c:ser>
        <c:ser>
          <c:idx val="7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#2'!$G$11:$G$12</c:f>
              <c:numCache/>
            </c:numRef>
          </c:xVal>
          <c:yVal>
            <c:numRef>
              <c:f>'Esercizio #2'!$F$11:$F$12</c:f>
              <c:numCache/>
            </c:numRef>
          </c:yVal>
          <c:smooth val="1"/>
        </c:ser>
        <c:axId val="10335510"/>
        <c:axId val="25910727"/>
      </c:scatterChart>
      <c:valAx>
        <c:axId val="10335510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910727"/>
        <c:crosses val="autoZero"/>
        <c:crossBetween val="midCat"/>
        <c:dispUnits/>
        <c:majorUnit val="0.1"/>
      </c:valAx>
      <c:valAx>
        <c:axId val="2591072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Entalpia specifica (kJ/kg)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35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Diagramma di Mollier del R-12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59"/>
          <c:w val="0.88025"/>
          <c:h val="0.726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'R12'!$G$4:$G$15</c:f>
              <c:numCache/>
            </c:numRef>
          </c:xVal>
          <c:yVal>
            <c:numRef>
              <c:f>'R12'!$F$4:$F$15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'R12'!$G$16:$G$27</c:f>
              <c:numCache/>
            </c:numRef>
          </c:xVal>
          <c:yVal>
            <c:numRef>
              <c:f>'R12'!$F$16:$F$27</c:f>
              <c:numCache/>
            </c:numRef>
          </c:yVal>
          <c:smooth val="1"/>
        </c:ser>
        <c:axId val="37075372"/>
        <c:axId val="65242893"/>
      </c:scatterChart>
      <c:valAx>
        <c:axId val="37075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5242893"/>
        <c:crosses val="autoZero"/>
        <c:crossBetween val="midCat"/>
        <c:dispUnits/>
        <c:majorUnit val="0.1"/>
      </c:valAx>
      <c:valAx>
        <c:axId val="65242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Entalpia specifica (kJ/kg)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753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Diagramma entropico del R12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'R12'!$G$4:$G$15</c:f>
              <c:numCache>
                <c:ptCount val="12"/>
                <c:pt idx="0">
                  <c:v>0.05522</c:v>
                </c:pt>
                <c:pt idx="1">
                  <c:v>0.09063</c:v>
                </c:pt>
                <c:pt idx="2">
                  <c:v>0.142</c:v>
                </c:pt>
                <c:pt idx="3">
                  <c:v>0.1915</c:v>
                </c:pt>
                <c:pt idx="4">
                  <c:v>0.2399</c:v>
                </c:pt>
                <c:pt idx="5">
                  <c:v>0.2877</c:v>
                </c:pt>
                <c:pt idx="6">
                  <c:v>0.3358</c:v>
                </c:pt>
                <c:pt idx="7">
                  <c:v>0.3854</c:v>
                </c:pt>
                <c:pt idx="8">
                  <c:v>0.4389</c:v>
                </c:pt>
                <c:pt idx="9">
                  <c:v>0.5028</c:v>
                </c:pt>
                <c:pt idx="10">
                  <c:v>0.5333</c:v>
                </c:pt>
                <c:pt idx="11">
                  <c:v>0.5689</c:v>
                </c:pt>
              </c:numCache>
            </c:numRef>
          </c:xVal>
          <c:yVal>
            <c:numRef>
              <c:f>'R12'!$B$4:$B$15</c:f>
              <c:numCache>
                <c:ptCount val="12"/>
                <c:pt idx="0">
                  <c:v>-25</c:v>
                </c:pt>
                <c:pt idx="1">
                  <c:v>-15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110</c:v>
                </c:pt>
                <c:pt idx="11">
                  <c:v>112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'R12'!$G$16:$G$27</c:f>
              <c:numCache>
                <c:ptCount val="12"/>
                <c:pt idx="0">
                  <c:v>0.7126</c:v>
                </c:pt>
                <c:pt idx="1">
                  <c:v>0.7051</c:v>
                </c:pt>
                <c:pt idx="2">
                  <c:v>0.6965</c:v>
                </c:pt>
                <c:pt idx="3">
                  <c:v>0.6902</c:v>
                </c:pt>
                <c:pt idx="4">
                  <c:v>0.6853</c:v>
                </c:pt>
                <c:pt idx="5">
                  <c:v>0.6811</c:v>
                </c:pt>
                <c:pt idx="6">
                  <c:v>0.6765</c:v>
                </c:pt>
                <c:pt idx="7">
                  <c:v>0.6702</c:v>
                </c:pt>
                <c:pt idx="8">
                  <c:v>0.659</c:v>
                </c:pt>
                <c:pt idx="9">
                  <c:v>0.6325</c:v>
                </c:pt>
                <c:pt idx="10">
                  <c:v>0.6076</c:v>
                </c:pt>
                <c:pt idx="11">
                  <c:v>0.5689</c:v>
                </c:pt>
              </c:numCache>
            </c:numRef>
          </c:xVal>
          <c:yVal>
            <c:numRef>
              <c:f>'R12'!$B$16:$B$27</c:f>
              <c:numCache>
                <c:ptCount val="12"/>
                <c:pt idx="0">
                  <c:v>-25</c:v>
                </c:pt>
                <c:pt idx="1">
                  <c:v>-15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110</c:v>
                </c:pt>
                <c:pt idx="11">
                  <c:v>112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#2'!$G$5:$G$6</c:f>
              <c:numCache/>
            </c:numRef>
          </c:xVal>
          <c:yVal>
            <c:numRef>
              <c:f>'Esercizio #2'!$B$5:$B$6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#2'!$G$6:$G$7</c:f>
              <c:numCache/>
            </c:numRef>
          </c:xVal>
          <c:yVal>
            <c:numRef>
              <c:f>'Esercizio #2'!$B$6:$B$7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#2'!$G$7:$G$10</c:f>
              <c:numCache/>
            </c:numRef>
          </c:xVal>
          <c:yVal>
            <c:numRef>
              <c:f>'Esercizio #2'!$B$7:$B$10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#2'!$G$10:$G$11</c:f>
              <c:numCache/>
            </c:numRef>
          </c:xVal>
          <c:yVal>
            <c:numRef>
              <c:f>'Esercizio #2'!$B$10:$B$11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#2'!$G$11:$G$12</c:f>
              <c:numCache/>
            </c:numRef>
          </c:xVal>
          <c:yVal>
            <c:numRef>
              <c:f>'Esercizio #2'!$B$11:$B$12</c:f>
              <c:numCache/>
            </c:numRef>
          </c:yVal>
          <c:smooth val="1"/>
        </c:ser>
        <c:axId val="31869952"/>
        <c:axId val="18394113"/>
      </c:scatterChart>
      <c:valAx>
        <c:axId val="3186995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8394113"/>
        <c:crossesAt val="-40"/>
        <c:crossBetween val="midCat"/>
        <c:dispUnits/>
        <c:majorUnit val="0.1"/>
      </c:valAx>
      <c:valAx>
        <c:axId val="18394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699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Diagramma del R12</a:t>
            </a:r>
          </a:p>
        </c:rich>
      </c:tx>
      <c:layout>
        <c:manualLayout>
          <c:xMode val="factor"/>
          <c:yMode val="factor"/>
          <c:x val="-0.005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162"/>
          <c:w val="0.8785"/>
          <c:h val="0.732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'R12'!$F$4:$F$15</c:f>
              <c:numCache>
                <c:ptCount val="12"/>
                <c:pt idx="0">
                  <c:v>13.33</c:v>
                </c:pt>
                <c:pt idx="1">
                  <c:v>22.33</c:v>
                </c:pt>
                <c:pt idx="2">
                  <c:v>36.05</c:v>
                </c:pt>
                <c:pt idx="3">
                  <c:v>50.1</c:v>
                </c:pt>
                <c:pt idx="4">
                  <c:v>64.59</c:v>
                </c:pt>
                <c:pt idx="5">
                  <c:v>79.71</c:v>
                </c:pt>
                <c:pt idx="6">
                  <c:v>95.74</c:v>
                </c:pt>
                <c:pt idx="7">
                  <c:v>113.2</c:v>
                </c:pt>
                <c:pt idx="8">
                  <c:v>132.8</c:v>
                </c:pt>
                <c:pt idx="9">
                  <c:v>157.5</c:v>
                </c:pt>
                <c:pt idx="10">
                  <c:v>169.6</c:v>
                </c:pt>
                <c:pt idx="11">
                  <c:v>183.4</c:v>
                </c:pt>
              </c:numCache>
            </c:numRef>
          </c:xVal>
          <c:yVal>
            <c:numRef>
              <c:f>'R12'!$C$4:$C$15</c:f>
              <c:numCache>
                <c:ptCount val="12"/>
                <c:pt idx="0">
                  <c:v>0.1237</c:v>
                </c:pt>
                <c:pt idx="1">
                  <c:v>0.1826</c:v>
                </c:pt>
                <c:pt idx="2">
                  <c:v>0.3086</c:v>
                </c:pt>
                <c:pt idx="3">
                  <c:v>0.4914</c:v>
                </c:pt>
                <c:pt idx="4">
                  <c:v>0.7449</c:v>
                </c:pt>
                <c:pt idx="5">
                  <c:v>1.084</c:v>
                </c:pt>
                <c:pt idx="6">
                  <c:v>1.526</c:v>
                </c:pt>
                <c:pt idx="7">
                  <c:v>2.087</c:v>
                </c:pt>
                <c:pt idx="8">
                  <c:v>2.788</c:v>
                </c:pt>
                <c:pt idx="9">
                  <c:v>3.651</c:v>
                </c:pt>
                <c:pt idx="10">
                  <c:v>3.978</c:v>
                </c:pt>
                <c:pt idx="11">
                  <c:v>4.115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'R12'!$F$16:$F$27</c:f>
              <c:numCache>
                <c:ptCount val="12"/>
                <c:pt idx="0">
                  <c:v>176.5</c:v>
                </c:pt>
                <c:pt idx="1">
                  <c:v>181</c:v>
                </c:pt>
                <c:pt idx="2">
                  <c:v>187.5</c:v>
                </c:pt>
                <c:pt idx="3">
                  <c:v>193.8</c:v>
                </c:pt>
                <c:pt idx="4">
                  <c:v>199.6</c:v>
                </c:pt>
                <c:pt idx="5">
                  <c:v>204.9</c:v>
                </c:pt>
                <c:pt idx="6">
                  <c:v>209.3</c:v>
                </c:pt>
                <c:pt idx="7">
                  <c:v>212.3</c:v>
                </c:pt>
                <c:pt idx="8">
                  <c:v>212.8</c:v>
                </c:pt>
                <c:pt idx="9">
                  <c:v>206.6</c:v>
                </c:pt>
                <c:pt idx="10">
                  <c:v>198</c:v>
                </c:pt>
                <c:pt idx="11">
                  <c:v>183.4</c:v>
                </c:pt>
              </c:numCache>
            </c:numRef>
          </c:xVal>
          <c:yVal>
            <c:numRef>
              <c:f>'R12'!$C$16:$C$27</c:f>
              <c:numCache>
                <c:ptCount val="12"/>
                <c:pt idx="0">
                  <c:v>0.1237</c:v>
                </c:pt>
                <c:pt idx="1">
                  <c:v>0.1826</c:v>
                </c:pt>
                <c:pt idx="2">
                  <c:v>0.3086</c:v>
                </c:pt>
                <c:pt idx="3">
                  <c:v>0.4914</c:v>
                </c:pt>
                <c:pt idx="4">
                  <c:v>0.7449</c:v>
                </c:pt>
                <c:pt idx="5">
                  <c:v>1.084</c:v>
                </c:pt>
                <c:pt idx="6">
                  <c:v>1.526</c:v>
                </c:pt>
                <c:pt idx="7">
                  <c:v>2.087</c:v>
                </c:pt>
                <c:pt idx="8">
                  <c:v>2.788</c:v>
                </c:pt>
                <c:pt idx="9">
                  <c:v>3.651</c:v>
                </c:pt>
                <c:pt idx="10">
                  <c:v>3.978</c:v>
                </c:pt>
                <c:pt idx="11">
                  <c:v>4.115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#2'!$F$5:$F$6</c:f>
              <c:numCache/>
            </c:numRef>
          </c:xVal>
          <c:yVal>
            <c:numRef>
              <c:f>'Esercizio #2'!$C$5:$C$6</c:f>
              <c:numCache/>
            </c:numRef>
          </c:yVal>
          <c:smooth val="1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'Esercizio #2'!$F$6:$F$7</c:f>
              <c:numCache/>
            </c:numRef>
          </c:xVal>
          <c:yVal>
            <c:numRef>
              <c:f>'Esercizio #2'!$C$6:$C$7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#2'!$F$7:$F$10</c:f>
              <c:numCache/>
            </c:numRef>
          </c:xVal>
          <c:yVal>
            <c:numRef>
              <c:f>'Esercizio #2'!$C$7:$C$10</c:f>
              <c:numCache/>
            </c:numRef>
          </c:yVal>
          <c:smooth val="1"/>
        </c:ser>
        <c:ser>
          <c:idx val="6"/>
          <c:order val="5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'Esercizio #2'!$F$10:$F$11</c:f>
              <c:numCache/>
            </c:numRef>
          </c:xVal>
          <c:yVal>
            <c:numRef>
              <c:f>'Esercizio #2'!$C$10:$C$11</c:f>
              <c:numCache/>
            </c:numRef>
          </c:yVal>
          <c:smooth val="1"/>
        </c:ser>
        <c:ser>
          <c:idx val="7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'Esercizio #2'!$F$11:$F$12</c:f>
              <c:numCache/>
            </c:numRef>
          </c:xVal>
          <c:yVal>
            <c:numRef>
              <c:f>'Esercizio #2'!$C$11:$C$12</c:f>
              <c:numCache/>
            </c:numRef>
          </c:yVal>
          <c:smooth val="1"/>
        </c:ser>
        <c:axId val="31329290"/>
        <c:axId val="13528155"/>
      </c:scatterChart>
      <c:valAx>
        <c:axId val="31329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Entalpia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528155"/>
        <c:crossesAt val="0.1"/>
        <c:crossBetween val="midCat"/>
        <c:dispUnits/>
      </c:valAx>
      <c:valAx>
        <c:axId val="1352815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Pressione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29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Diagramma del R-12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16575"/>
          <c:w val="0.87875"/>
          <c:h val="0.726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'R12'!$F$4:$F$15</c:f>
              <c:numCache/>
            </c:numRef>
          </c:xVal>
          <c:yVal>
            <c:numRef>
              <c:f>'R12'!$C$4:$C$15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'R12'!$F$16:$F$27</c:f>
              <c:numCache/>
            </c:numRef>
          </c:xVal>
          <c:yVal>
            <c:numRef>
              <c:f>'R12'!$C$16:$C$27</c:f>
              <c:numCache/>
            </c:numRef>
          </c:yVal>
          <c:smooth val="1"/>
        </c:ser>
        <c:axId val="50315126"/>
        <c:axId val="50182951"/>
      </c:scatterChart>
      <c:valAx>
        <c:axId val="50315126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Entalpia specifica (kJ/kg)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182951"/>
        <c:crossesAt val="0.1"/>
        <c:crossBetween val="midCat"/>
        <c:dispUnits/>
        <c:majorUnit val="25"/>
        <c:minorUnit val="10"/>
      </c:valAx>
      <c:valAx>
        <c:axId val="5018295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Pressione 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151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Diagramma entropico del R-22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'R22'!$G$4:$G$22</c:f>
              <c:numCache/>
            </c:numRef>
          </c:xVal>
          <c:yVal>
            <c:numRef>
              <c:f>'R22'!$B$4:$B$22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'R22'!$G$23:$G$40</c:f>
              <c:numCache/>
            </c:numRef>
          </c:xVal>
          <c:yVal>
            <c:numRef>
              <c:f>'R22'!$B$23:$B$40</c:f>
              <c:numCache/>
            </c:numRef>
          </c:yVal>
          <c:smooth val="1"/>
        </c:ser>
        <c:axId val="48993376"/>
        <c:axId val="38287201"/>
      </c:scatterChart>
      <c:valAx>
        <c:axId val="48993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287201"/>
        <c:crossesAt val="-25"/>
        <c:crossBetween val="midCat"/>
        <c:dispUnits/>
        <c:majorUnit val="0.53865"/>
      </c:valAx>
      <c:valAx>
        <c:axId val="38287201"/>
        <c:scaling>
          <c:orientation val="minMax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933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Diagramma di Mollier del R-22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5225"/>
          <c:w val="0.88025"/>
          <c:h val="0.74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'R22'!$G$4:$G$22</c:f>
              <c:numCache/>
            </c:numRef>
          </c:xVal>
          <c:yVal>
            <c:numRef>
              <c:f>'R22'!$F$4:$F$22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'R22'!$G$23:$G$41</c:f>
              <c:numCache/>
            </c:numRef>
          </c:xVal>
          <c:yVal>
            <c:numRef>
              <c:f>'R22'!$F$23:$F$41</c:f>
              <c:numCache/>
            </c:numRef>
          </c:yVal>
          <c:smooth val="1"/>
        </c:ser>
        <c:axId val="9040490"/>
        <c:axId val="14255547"/>
      </c:scatterChart>
      <c:valAx>
        <c:axId val="904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255547"/>
        <c:crosses val="autoZero"/>
        <c:crossBetween val="midCat"/>
        <c:dispUnits/>
        <c:majorUnit val="0.53865"/>
      </c:valAx>
      <c:valAx>
        <c:axId val="14255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Entalpia specifica (kJ/kg)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404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Diagramma del R-22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6225"/>
          <c:w val="0.87875"/>
          <c:h val="0.753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'R22'!$F$4:$F$22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'R22'!$C$4:$C$22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'R22'!$F$23:$F$41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'R22'!$C$23:$C$41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61191060"/>
        <c:axId val="13848629"/>
      </c:scatterChart>
      <c:valAx>
        <c:axId val="61191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Entalpia specifica (kJ/kg)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848629"/>
        <c:crossesAt val="0.1"/>
        <c:crossBetween val="midCat"/>
        <c:dispUnits/>
      </c:valAx>
      <c:valAx>
        <c:axId val="1384862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Pressione 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910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Diagramma entropico del R-134a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'R134a'!$G$4:$G$18</c:f>
              <c:numCache/>
            </c:numRef>
          </c:xVal>
          <c:yVal>
            <c:numRef>
              <c:f>'R134a'!$B$4:$B$18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'R134a'!$G$19:$G$33</c:f>
              <c:numCache/>
            </c:numRef>
          </c:xVal>
          <c:yVal>
            <c:numRef>
              <c:f>'R134a'!$B$19:$B$33</c:f>
              <c:numCache/>
            </c:numRef>
          </c:yVal>
          <c:smooth val="1"/>
        </c:ser>
        <c:axId val="57528798"/>
        <c:axId val="47997135"/>
      </c:scatterChart>
      <c:valAx>
        <c:axId val="57528798"/>
        <c:scaling>
          <c:orientation val="minMax"/>
          <c:min val="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997135"/>
        <c:crossesAt val="-25"/>
        <c:crossBetween val="midCat"/>
        <c:dispUnits/>
      </c:valAx>
      <c:valAx>
        <c:axId val="47997135"/>
        <c:scaling>
          <c:orientation val="minMax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287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Diagramma di Mollier del R-134a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59"/>
          <c:w val="0.88025"/>
          <c:h val="0.726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'R134a'!$G$4:$G$18</c:f>
              <c:numCache/>
            </c:numRef>
          </c:xVal>
          <c:yVal>
            <c:numRef>
              <c:f>'R134a'!$F$4:$F$18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'R134a'!$G$19:$G$33</c:f>
              <c:numCache/>
            </c:numRef>
          </c:xVal>
          <c:yVal>
            <c:numRef>
              <c:f>'R134a'!$F$19:$F$33</c:f>
              <c:numCache/>
            </c:numRef>
          </c:yVal>
          <c:smooth val="1"/>
        </c:ser>
        <c:axId val="29321032"/>
        <c:axId val="62562697"/>
      </c:scatterChart>
      <c:valAx>
        <c:axId val="29321032"/>
        <c:scaling>
          <c:orientation val="minMax"/>
          <c:min val="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Entropia specifica (kJ/kgK)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562697"/>
        <c:crosses val="autoZero"/>
        <c:crossBetween val="midCat"/>
        <c:dispUnits/>
      </c:valAx>
      <c:valAx>
        <c:axId val="62562697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Entalpia specifica (kJ/kg)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210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Diagramma del R-134a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15975"/>
          <c:w val="0.87875"/>
          <c:h val="0.738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'R134a'!$F$4:$F$18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'R134a'!$C$4:$C$18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'R134a'!$F$19:$F$33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'R134a'!$C$19:$C$33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26193362"/>
        <c:axId val="34413667"/>
      </c:scatterChart>
      <c:valAx>
        <c:axId val="26193362"/>
        <c:scaling>
          <c:orientation val="minMax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Entalpia specifica (kJ/kg)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413667"/>
        <c:crossesAt val="0.1"/>
        <c:crossBetween val="midCat"/>
        <c:dispUnits/>
      </c:valAx>
      <c:valAx>
        <c:axId val="3441366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Pressione 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933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image" Target="../media/image3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8.emf" /><Relationship Id="rId3" Type="http://schemas.openxmlformats.org/officeDocument/2006/relationships/image" Target="../media/image15.emf" /><Relationship Id="rId4" Type="http://schemas.openxmlformats.org/officeDocument/2006/relationships/image" Target="../media/image14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4.emf" /><Relationship Id="rId8" Type="http://schemas.openxmlformats.org/officeDocument/2006/relationships/image" Target="../media/image11.emf" /><Relationship Id="rId9" Type="http://schemas.openxmlformats.org/officeDocument/2006/relationships/image" Target="../media/image16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3.emf" /><Relationship Id="rId3" Type="http://schemas.openxmlformats.org/officeDocument/2006/relationships/image" Target="../media/image15.emf" /><Relationship Id="rId4" Type="http://schemas.openxmlformats.org/officeDocument/2006/relationships/image" Target="../media/image14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4.emf" /><Relationship Id="rId8" Type="http://schemas.openxmlformats.org/officeDocument/2006/relationships/image" Target="../media/image11.emf" /><Relationship Id="rId9" Type="http://schemas.openxmlformats.org/officeDocument/2006/relationships/image" Target="../media/image16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11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2.emf" /><Relationship Id="rId8" Type="http://schemas.openxmlformats.org/officeDocument/2006/relationships/image" Target="../media/image1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11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12.emf" /><Relationship Id="rId8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3</xdr:row>
      <xdr:rowOff>19050</xdr:rowOff>
    </xdr:from>
    <xdr:to>
      <xdr:col>11</xdr:col>
      <xdr:colOff>38100</xdr:colOff>
      <xdr:row>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00075"/>
          <a:ext cx="6134100" cy="3267075"/>
        </a:xfrm>
        <a:prstGeom prst="rect">
          <a:avLst/>
        </a:prstGeom>
        <a:solidFill>
          <a:srgbClr val="FF0000"/>
        </a:solidFill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11</xdr:col>
      <xdr:colOff>9525</xdr:colOff>
      <xdr:row>54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733925"/>
          <a:ext cx="6096000" cy="42100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58</xdr:row>
      <xdr:rowOff>19050</xdr:rowOff>
    </xdr:from>
    <xdr:to>
      <xdr:col>7</xdr:col>
      <xdr:colOff>581025</xdr:colOff>
      <xdr:row>83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9677400"/>
          <a:ext cx="4371975" cy="40767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0.19625</cdr:x>
      <cdr:y>0.68975</cdr:y>
    </cdr:from>
    <cdr:to>
      <cdr:x>0.2795</cdr:x>
      <cdr:y>0.7465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96215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0.495</cdr:x>
      <cdr:y>0.20375</cdr:y>
    </cdr:from>
    <cdr:to>
      <cdr:x>0.55325</cdr:x>
      <cdr:y>0.2605</cdr:y>
    </cdr:to>
    <cdr:sp>
      <cdr:nvSpPr>
        <cdr:cNvPr id="2" name="TextBox 2"/>
        <cdr:cNvSpPr txBox="1">
          <a:spLocks noChangeArrowheads="1"/>
        </cdr:cNvSpPr>
      </cdr:nvSpPr>
      <cdr:spPr>
        <a:xfrm>
          <a:off x="1695450" y="57150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0.82075</cdr:x>
      <cdr:y>0.68975</cdr:y>
    </cdr:from>
    <cdr:to>
      <cdr:x>0.8985</cdr:x>
      <cdr:y>0.76</cdr:y>
    </cdr:to>
    <cdr:sp>
      <cdr:nvSpPr>
        <cdr:cNvPr id="3" name="TextBox 3"/>
        <cdr:cNvSpPr txBox="1">
          <a:spLocks noChangeArrowheads="1"/>
        </cdr:cNvSpPr>
      </cdr:nvSpPr>
      <cdr:spPr>
        <a:xfrm>
          <a:off x="2809875" y="196215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  <cdr:relSizeAnchor xmlns:cdr="http://schemas.openxmlformats.org/drawingml/2006/chartDrawing">
    <cdr:from>
      <cdr:x>0.68625</cdr:x>
      <cdr:y>0.22075</cdr:y>
    </cdr:from>
    <cdr:to>
      <cdr:x>0.73075</cdr:x>
      <cdr:y>0.291</cdr:y>
    </cdr:to>
    <cdr:sp>
      <cdr:nvSpPr>
        <cdr:cNvPr id="4" name="TextBox 4"/>
        <cdr:cNvSpPr txBox="1">
          <a:spLocks noChangeArrowheads="1"/>
        </cdr:cNvSpPr>
      </cdr:nvSpPr>
      <cdr:spPr>
        <a:xfrm>
          <a:off x="2352675" y="628650"/>
          <a:ext cx="152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0.60275</cdr:y>
    </cdr:from>
    <cdr:to>
      <cdr:x>0.294</cdr:x>
      <cdr:y>0.70075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169545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0.5045</cdr:x>
      <cdr:y>0.19075</cdr:y>
    </cdr:from>
    <cdr:to>
      <cdr:x>0.564</cdr:x>
      <cdr:y>0.2515</cdr:y>
    </cdr:to>
    <cdr:sp>
      <cdr:nvSpPr>
        <cdr:cNvPr id="2" name="TextBox 2"/>
        <cdr:cNvSpPr txBox="1">
          <a:spLocks noChangeArrowheads="1"/>
        </cdr:cNvSpPr>
      </cdr:nvSpPr>
      <cdr:spPr>
        <a:xfrm>
          <a:off x="1695450" y="533400"/>
          <a:ext cx="20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0.84325</cdr:x>
      <cdr:y>0.32025</cdr:y>
    </cdr:from>
    <cdr:to>
      <cdr:x>0.94525</cdr:x>
      <cdr:y>0.40475</cdr:y>
    </cdr:to>
    <cdr:sp>
      <cdr:nvSpPr>
        <cdr:cNvPr id="3" name="TextBox 3"/>
        <cdr:cNvSpPr txBox="1">
          <a:spLocks noChangeArrowheads="1"/>
        </cdr:cNvSpPr>
      </cdr:nvSpPr>
      <cdr:spPr>
        <a:xfrm>
          <a:off x="2828925" y="895350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  <cdr:relSizeAnchor xmlns:cdr="http://schemas.openxmlformats.org/drawingml/2006/chartDrawing">
    <cdr:from>
      <cdr:x>0.68625</cdr:x>
      <cdr:y>0.25075</cdr:y>
    </cdr:from>
    <cdr:to>
      <cdr:x>0.7345</cdr:x>
      <cdr:y>0.32175</cdr:y>
    </cdr:to>
    <cdr:sp>
      <cdr:nvSpPr>
        <cdr:cNvPr id="4" name="TextBox 4"/>
        <cdr:cNvSpPr txBox="1">
          <a:spLocks noChangeArrowheads="1"/>
        </cdr:cNvSpPr>
      </cdr:nvSpPr>
      <cdr:spPr>
        <a:xfrm>
          <a:off x="2305050" y="70485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0.6495</cdr:y>
    </cdr:from>
    <cdr:to>
      <cdr:x>0.277</cdr:x>
      <cdr:y>0.7365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20574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0.487</cdr:x>
      <cdr:y>0.1885</cdr:y>
    </cdr:from>
    <cdr:to>
      <cdr:x>0.54625</cdr:x>
      <cdr:y>0.2485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590550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0.83275</cdr:x>
      <cdr:y>0.63275</cdr:y>
    </cdr:from>
    <cdr:to>
      <cdr:x>0.9345</cdr:x>
      <cdr:y>0.70775</cdr:y>
    </cdr:to>
    <cdr:sp>
      <cdr:nvSpPr>
        <cdr:cNvPr id="3" name="TextBox 3"/>
        <cdr:cNvSpPr txBox="1">
          <a:spLocks noChangeArrowheads="1"/>
        </cdr:cNvSpPr>
      </cdr:nvSpPr>
      <cdr:spPr>
        <a:xfrm>
          <a:off x="2800350" y="2000250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133350</xdr:rowOff>
    </xdr:from>
    <xdr:to>
      <xdr:col>16</xdr:col>
      <xdr:colOff>419100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7086600" y="133350"/>
        <a:ext cx="3429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4</xdr:row>
      <xdr:rowOff>0</xdr:rowOff>
    </xdr:from>
    <xdr:ext cx="161925" cy="190500"/>
    <xdr:sp>
      <xdr:nvSpPr>
        <xdr:cNvPr id="2" name="TextBox 2"/>
        <xdr:cNvSpPr txBox="1">
          <a:spLocks noChangeArrowheads="1"/>
        </xdr:cNvSpPr>
      </xdr:nvSpPr>
      <xdr:spPr>
        <a:xfrm>
          <a:off x="7658100" y="752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11</xdr:col>
      <xdr:colOff>95250</xdr:colOff>
      <xdr:row>15</xdr:row>
      <xdr:rowOff>66675</xdr:rowOff>
    </xdr:from>
    <xdr:to>
      <xdr:col>16</xdr:col>
      <xdr:colOff>409575</xdr:colOff>
      <xdr:row>26</xdr:row>
      <xdr:rowOff>161925</xdr:rowOff>
    </xdr:to>
    <xdr:graphicFrame>
      <xdr:nvGraphicFramePr>
        <xdr:cNvPr id="3" name="Chart 3"/>
        <xdr:cNvGraphicFramePr/>
      </xdr:nvGraphicFramePr>
      <xdr:xfrm>
        <a:off x="7143750" y="3543300"/>
        <a:ext cx="33623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31</xdr:row>
      <xdr:rowOff>0</xdr:rowOff>
    </xdr:from>
    <xdr:to>
      <xdr:col>16</xdr:col>
      <xdr:colOff>409575</xdr:colOff>
      <xdr:row>49</xdr:row>
      <xdr:rowOff>85725</xdr:rowOff>
    </xdr:to>
    <xdr:graphicFrame>
      <xdr:nvGraphicFramePr>
        <xdr:cNvPr id="4" name="Chart 4"/>
        <xdr:cNvGraphicFramePr/>
      </xdr:nvGraphicFramePr>
      <xdr:xfrm>
        <a:off x="7134225" y="7439025"/>
        <a:ext cx="33718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15</xdr:col>
      <xdr:colOff>247650</xdr:colOff>
      <xdr:row>35</xdr:row>
      <xdr:rowOff>104775</xdr:rowOff>
    </xdr:from>
    <xdr:ext cx="161925" cy="200025"/>
    <xdr:sp>
      <xdr:nvSpPr>
        <xdr:cNvPr id="5" name="TextBox 5"/>
        <xdr:cNvSpPr txBox="1">
          <a:spLocks noChangeArrowheads="1"/>
        </xdr:cNvSpPr>
      </xdr:nvSpPr>
      <xdr:spPr>
        <a:xfrm>
          <a:off x="9734550" y="83629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0.25525</cdr:x>
      <cdr:y>0.779</cdr:y>
    </cdr:from>
    <cdr:to>
      <cdr:x>0.34275</cdr:x>
      <cdr:y>0.85675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276225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0.5035</cdr:x>
      <cdr:y>0.16175</cdr:y>
    </cdr:from>
    <cdr:to>
      <cdr:x>0.56475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57150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0.82025</cdr:x>
      <cdr:y>0.368</cdr:y>
    </cdr:from>
    <cdr:to>
      <cdr:x>0.92525</cdr:x>
      <cdr:y>0.419</cdr:y>
    </cdr:to>
    <cdr:sp>
      <cdr:nvSpPr>
        <cdr:cNvPr id="3" name="TextBox 3"/>
        <cdr:cNvSpPr txBox="1">
          <a:spLocks noChangeArrowheads="1"/>
        </cdr:cNvSpPr>
      </cdr:nvSpPr>
      <cdr:spPr>
        <a:xfrm>
          <a:off x="2676525" y="13049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0.51175</cdr:x>
      <cdr:y>0.20875</cdr:y>
    </cdr:from>
    <cdr:to>
      <cdr:x>0.53825</cdr:x>
      <cdr:y>0.24</cdr:y>
    </cdr:to>
    <cdr:sp>
      <cdr:nvSpPr>
        <cdr:cNvPr id="1" name="TextBox 2"/>
        <cdr:cNvSpPr txBox="1">
          <a:spLocks noChangeArrowheads="1"/>
        </cdr:cNvSpPr>
      </cdr:nvSpPr>
      <cdr:spPr>
        <a:xfrm>
          <a:off x="1647825" y="571500"/>
          <a:ext cx="857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0.8375</cdr:x>
      <cdr:y>0.381</cdr:y>
    </cdr:from>
    <cdr:to>
      <cdr:x>0.91975</cdr:x>
      <cdr:y>0.454</cdr:y>
    </cdr:to>
    <cdr:sp>
      <cdr:nvSpPr>
        <cdr:cNvPr id="2" name="TextBox 3"/>
        <cdr:cNvSpPr txBox="1">
          <a:spLocks noChangeArrowheads="1"/>
        </cdr:cNvSpPr>
      </cdr:nvSpPr>
      <cdr:spPr>
        <a:xfrm>
          <a:off x="2705100" y="103822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  <cdr:relSizeAnchor xmlns:cdr="http://schemas.openxmlformats.org/drawingml/2006/chartDrawing">
    <cdr:from>
      <cdr:x>0.43175</cdr:x>
      <cdr:y>0.355</cdr:y>
    </cdr:from>
    <cdr:to>
      <cdr:x>0.51125</cdr:x>
      <cdr:y>0.4245</cdr:y>
    </cdr:to>
    <cdr:sp>
      <cdr:nvSpPr>
        <cdr:cNvPr id="3" name="TextBox 7"/>
        <cdr:cNvSpPr txBox="1">
          <a:spLocks noChangeArrowheads="1"/>
        </cdr:cNvSpPr>
      </cdr:nvSpPr>
      <cdr:spPr>
        <a:xfrm>
          <a:off x="1390650" y="971550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0.709</cdr:y>
    </cdr:from>
    <cdr:to>
      <cdr:x>0.34775</cdr:x>
      <cdr:y>0.79625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2238375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0.49075</cdr:x>
      <cdr:y>0.17625</cdr:y>
    </cdr:from>
    <cdr:to>
      <cdr:x>0.55175</cdr:x>
      <cdr:y>0.2305</cdr:y>
    </cdr:to>
    <cdr:sp>
      <cdr:nvSpPr>
        <cdr:cNvPr id="2" name="TextBox 2"/>
        <cdr:cNvSpPr txBox="1">
          <a:spLocks noChangeArrowheads="1"/>
        </cdr:cNvSpPr>
      </cdr:nvSpPr>
      <cdr:spPr>
        <a:xfrm>
          <a:off x="1600200" y="552450"/>
          <a:ext cx="20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0.7575</cdr:x>
      <cdr:y>0.738</cdr:y>
    </cdr:from>
    <cdr:to>
      <cdr:x>0.86225</cdr:x>
      <cdr:y>0.79825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0" y="23336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33</xdr:row>
      <xdr:rowOff>66675</xdr:rowOff>
    </xdr:from>
    <xdr:to>
      <xdr:col>12</xdr:col>
      <xdr:colOff>523875</xdr:colOff>
      <xdr:row>52</xdr:row>
      <xdr:rowOff>123825</xdr:rowOff>
    </xdr:to>
    <xdr:graphicFrame>
      <xdr:nvGraphicFramePr>
        <xdr:cNvPr id="1" name="Chart 12"/>
        <xdr:cNvGraphicFramePr/>
      </xdr:nvGraphicFramePr>
      <xdr:xfrm>
        <a:off x="5172075" y="5429250"/>
        <a:ext cx="32670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13</xdr:row>
      <xdr:rowOff>9525</xdr:rowOff>
    </xdr:from>
    <xdr:to>
      <xdr:col>12</xdr:col>
      <xdr:colOff>495300</xdr:colOff>
      <xdr:row>30</xdr:row>
      <xdr:rowOff>0</xdr:rowOff>
    </xdr:to>
    <xdr:graphicFrame>
      <xdr:nvGraphicFramePr>
        <xdr:cNvPr id="2" name="Chart 13"/>
        <xdr:cNvGraphicFramePr/>
      </xdr:nvGraphicFramePr>
      <xdr:xfrm>
        <a:off x="5172075" y="2133600"/>
        <a:ext cx="3238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314325</xdr:colOff>
      <xdr:row>15</xdr:row>
      <xdr:rowOff>76200</xdr:rowOff>
    </xdr:from>
    <xdr:ext cx="123825" cy="180975"/>
    <xdr:sp>
      <xdr:nvSpPr>
        <xdr:cNvPr id="3" name="TextBox 16"/>
        <xdr:cNvSpPr txBox="1">
          <a:spLocks noChangeArrowheads="1"/>
        </xdr:cNvSpPr>
      </xdr:nvSpPr>
      <xdr:spPr>
        <a:xfrm>
          <a:off x="2209800" y="25241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23</xdr:row>
      <xdr:rowOff>85725</xdr:rowOff>
    </xdr:from>
    <xdr:ext cx="123825" cy="180975"/>
    <xdr:sp>
      <xdr:nvSpPr>
        <xdr:cNvPr id="4" name="TextBox 18"/>
        <xdr:cNvSpPr txBox="1">
          <a:spLocks noChangeArrowheads="1"/>
        </xdr:cNvSpPr>
      </xdr:nvSpPr>
      <xdr:spPr>
        <a:xfrm>
          <a:off x="2524125" y="38290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25</xdr:row>
      <xdr:rowOff>47625</xdr:rowOff>
    </xdr:from>
    <xdr:ext cx="76200" cy="200025"/>
    <xdr:sp>
      <xdr:nvSpPr>
        <xdr:cNvPr id="5" name="TextBox 19"/>
        <xdr:cNvSpPr txBox="1">
          <a:spLocks noChangeArrowheads="1"/>
        </xdr:cNvSpPr>
      </xdr:nvSpPr>
      <xdr:spPr>
        <a:xfrm>
          <a:off x="77914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104775</xdr:rowOff>
    </xdr:from>
    <xdr:ext cx="76200" cy="142875"/>
    <xdr:sp>
      <xdr:nvSpPr>
        <xdr:cNvPr id="6" name="TextBox 20"/>
        <xdr:cNvSpPr txBox="1">
          <a:spLocks noChangeArrowheads="1"/>
        </xdr:cNvSpPr>
      </xdr:nvSpPr>
      <xdr:spPr>
        <a:xfrm>
          <a:off x="4191000" y="384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64</xdr:row>
      <xdr:rowOff>66675</xdr:rowOff>
    </xdr:from>
    <xdr:ext cx="76200" cy="142875"/>
    <xdr:sp>
      <xdr:nvSpPr>
        <xdr:cNvPr id="7" name="TextBox 21"/>
        <xdr:cNvSpPr txBox="1">
          <a:spLocks noChangeArrowheads="1"/>
        </xdr:cNvSpPr>
      </xdr:nvSpPr>
      <xdr:spPr>
        <a:xfrm>
          <a:off x="4991100" y="10982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219075</xdr:colOff>
      <xdr:row>66</xdr:row>
      <xdr:rowOff>28575</xdr:rowOff>
    </xdr:from>
    <xdr:ext cx="76200" cy="142875"/>
    <xdr:sp>
      <xdr:nvSpPr>
        <xdr:cNvPr id="8" name="TextBox 22"/>
        <xdr:cNvSpPr txBox="1">
          <a:spLocks noChangeArrowheads="1"/>
        </xdr:cNvSpPr>
      </xdr:nvSpPr>
      <xdr:spPr>
        <a:xfrm>
          <a:off x="5019675" y="11268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114300</xdr:rowOff>
    </xdr:from>
    <xdr:ext cx="76200" cy="142875"/>
    <xdr:sp>
      <xdr:nvSpPr>
        <xdr:cNvPr id="9" name="TextBox 23"/>
        <xdr:cNvSpPr txBox="1">
          <a:spLocks noChangeArrowheads="1"/>
        </xdr:cNvSpPr>
      </xdr:nvSpPr>
      <xdr:spPr>
        <a:xfrm>
          <a:off x="6181725" y="1102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114300</xdr:rowOff>
    </xdr:from>
    <xdr:ext cx="76200" cy="142875"/>
    <xdr:sp>
      <xdr:nvSpPr>
        <xdr:cNvPr id="10" name="TextBox 24"/>
        <xdr:cNvSpPr txBox="1">
          <a:spLocks noChangeArrowheads="1"/>
        </xdr:cNvSpPr>
      </xdr:nvSpPr>
      <xdr:spPr>
        <a:xfrm>
          <a:off x="6181725" y="1135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161925</xdr:colOff>
      <xdr:row>69</xdr:row>
      <xdr:rowOff>123825</xdr:rowOff>
    </xdr:from>
    <xdr:ext cx="76200" cy="142875"/>
    <xdr:sp>
      <xdr:nvSpPr>
        <xdr:cNvPr id="11" name="TextBox 25"/>
        <xdr:cNvSpPr txBox="1">
          <a:spLocks noChangeArrowheads="1"/>
        </xdr:cNvSpPr>
      </xdr:nvSpPr>
      <xdr:spPr>
        <a:xfrm>
          <a:off x="7467600" y="11849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28575</xdr:rowOff>
    </xdr:from>
    <xdr:ext cx="76200" cy="180975"/>
    <xdr:sp>
      <xdr:nvSpPr>
        <xdr:cNvPr id="12" name="TextBox 27"/>
        <xdr:cNvSpPr txBox="1">
          <a:spLocks noChangeArrowheads="1"/>
        </xdr:cNvSpPr>
      </xdr:nvSpPr>
      <xdr:spPr>
        <a:xfrm>
          <a:off x="8524875" y="2800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581025</xdr:colOff>
      <xdr:row>25</xdr:row>
      <xdr:rowOff>38100</xdr:rowOff>
    </xdr:from>
    <xdr:ext cx="142875" cy="200025"/>
    <xdr:sp>
      <xdr:nvSpPr>
        <xdr:cNvPr id="13" name="TextBox 69"/>
        <xdr:cNvSpPr txBox="1">
          <a:spLocks noChangeArrowheads="1"/>
        </xdr:cNvSpPr>
      </xdr:nvSpPr>
      <xdr:spPr>
        <a:xfrm>
          <a:off x="7886700" y="41052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11</xdr:col>
      <xdr:colOff>561975</xdr:colOff>
      <xdr:row>22</xdr:row>
      <xdr:rowOff>0</xdr:rowOff>
    </xdr:from>
    <xdr:ext cx="209550" cy="200025"/>
    <xdr:sp>
      <xdr:nvSpPr>
        <xdr:cNvPr id="14" name="TextBox 70"/>
        <xdr:cNvSpPr txBox="1">
          <a:spLocks noChangeArrowheads="1"/>
        </xdr:cNvSpPr>
      </xdr:nvSpPr>
      <xdr:spPr>
        <a:xfrm>
          <a:off x="7867650" y="35814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2s</a:t>
          </a:r>
        </a:p>
      </xdr:txBody>
    </xdr:sp>
    <xdr:clientData/>
  </xdr:oneCellAnchor>
  <xdr:oneCellAnchor>
    <xdr:from>
      <xdr:col>11</xdr:col>
      <xdr:colOff>333375</xdr:colOff>
      <xdr:row>22</xdr:row>
      <xdr:rowOff>0</xdr:rowOff>
    </xdr:from>
    <xdr:ext cx="161925" cy="200025"/>
    <xdr:sp>
      <xdr:nvSpPr>
        <xdr:cNvPr id="15" name="TextBox 71"/>
        <xdr:cNvSpPr txBox="1">
          <a:spLocks noChangeArrowheads="1"/>
        </xdr:cNvSpPr>
      </xdr:nvSpPr>
      <xdr:spPr>
        <a:xfrm>
          <a:off x="7639050" y="35814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2'</a:t>
          </a:r>
        </a:p>
      </xdr:txBody>
    </xdr:sp>
    <xdr:clientData/>
  </xdr:oneCellAnchor>
  <xdr:oneCellAnchor>
    <xdr:from>
      <xdr:col>9</xdr:col>
      <xdr:colOff>381000</xdr:colOff>
      <xdr:row>21</xdr:row>
      <xdr:rowOff>95250</xdr:rowOff>
    </xdr:from>
    <xdr:ext cx="142875" cy="200025"/>
    <xdr:sp>
      <xdr:nvSpPr>
        <xdr:cNvPr id="16" name="TextBox 72"/>
        <xdr:cNvSpPr txBox="1">
          <a:spLocks noChangeArrowheads="1"/>
        </xdr:cNvSpPr>
      </xdr:nvSpPr>
      <xdr:spPr>
        <a:xfrm>
          <a:off x="6562725" y="3514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9</xdr:col>
      <xdr:colOff>419100</xdr:colOff>
      <xdr:row>25</xdr:row>
      <xdr:rowOff>28575</xdr:rowOff>
    </xdr:from>
    <xdr:ext cx="142875" cy="200025"/>
    <xdr:sp>
      <xdr:nvSpPr>
        <xdr:cNvPr id="17" name="TextBox 73"/>
        <xdr:cNvSpPr txBox="1">
          <a:spLocks noChangeArrowheads="1"/>
        </xdr:cNvSpPr>
      </xdr:nvSpPr>
      <xdr:spPr>
        <a:xfrm>
          <a:off x="6600825" y="40957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11</xdr:col>
      <xdr:colOff>552450</xdr:colOff>
      <xdr:row>39</xdr:row>
      <xdr:rowOff>38100</xdr:rowOff>
    </xdr:from>
    <xdr:ext cx="142875" cy="200025"/>
    <xdr:sp>
      <xdr:nvSpPr>
        <xdr:cNvPr id="18" name="TextBox 75"/>
        <xdr:cNvSpPr txBox="1">
          <a:spLocks noChangeArrowheads="1"/>
        </xdr:cNvSpPr>
      </xdr:nvSpPr>
      <xdr:spPr>
        <a:xfrm>
          <a:off x="7858125" y="64103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11</xdr:col>
      <xdr:colOff>542925</xdr:colOff>
      <xdr:row>37</xdr:row>
      <xdr:rowOff>152400</xdr:rowOff>
    </xdr:from>
    <xdr:ext cx="209550" cy="200025"/>
    <xdr:sp>
      <xdr:nvSpPr>
        <xdr:cNvPr id="19" name="TextBox 76"/>
        <xdr:cNvSpPr txBox="1">
          <a:spLocks noChangeArrowheads="1"/>
        </xdr:cNvSpPr>
      </xdr:nvSpPr>
      <xdr:spPr>
        <a:xfrm>
          <a:off x="7848600" y="62007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2s</a:t>
          </a:r>
        </a:p>
      </xdr:txBody>
    </xdr:sp>
    <xdr:clientData/>
  </xdr:oneCellAnchor>
  <xdr:oneCellAnchor>
    <xdr:from>
      <xdr:col>11</xdr:col>
      <xdr:colOff>361950</xdr:colOff>
      <xdr:row>38</xdr:row>
      <xdr:rowOff>57150</xdr:rowOff>
    </xdr:from>
    <xdr:ext cx="161925" cy="200025"/>
    <xdr:sp>
      <xdr:nvSpPr>
        <xdr:cNvPr id="20" name="TextBox 77"/>
        <xdr:cNvSpPr txBox="1">
          <a:spLocks noChangeArrowheads="1"/>
        </xdr:cNvSpPr>
      </xdr:nvSpPr>
      <xdr:spPr>
        <a:xfrm>
          <a:off x="7667625" y="62674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2'</a:t>
          </a:r>
        </a:p>
      </xdr:txBody>
    </xdr:sp>
    <xdr:clientData/>
  </xdr:oneCellAnchor>
  <xdr:oneCellAnchor>
    <xdr:from>
      <xdr:col>8</xdr:col>
      <xdr:colOff>1190625</xdr:colOff>
      <xdr:row>46</xdr:row>
      <xdr:rowOff>104775</xdr:rowOff>
    </xdr:from>
    <xdr:ext cx="142875" cy="200025"/>
    <xdr:sp>
      <xdr:nvSpPr>
        <xdr:cNvPr id="21" name="TextBox 78"/>
        <xdr:cNvSpPr txBox="1">
          <a:spLocks noChangeArrowheads="1"/>
        </xdr:cNvSpPr>
      </xdr:nvSpPr>
      <xdr:spPr>
        <a:xfrm>
          <a:off x="5991225" y="7858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9</xdr:col>
      <xdr:colOff>95250</xdr:colOff>
      <xdr:row>46</xdr:row>
      <xdr:rowOff>133350</xdr:rowOff>
    </xdr:from>
    <xdr:ext cx="142875" cy="200025"/>
    <xdr:sp>
      <xdr:nvSpPr>
        <xdr:cNvPr id="22" name="TextBox 79"/>
        <xdr:cNvSpPr txBox="1">
          <a:spLocks noChangeArrowheads="1"/>
        </xdr:cNvSpPr>
      </xdr:nvSpPr>
      <xdr:spPr>
        <a:xfrm>
          <a:off x="6276975" y="7886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8</xdr:col>
      <xdr:colOff>400050</xdr:colOff>
      <xdr:row>56</xdr:row>
      <xdr:rowOff>76200</xdr:rowOff>
    </xdr:from>
    <xdr:to>
      <xdr:col>12</xdr:col>
      <xdr:colOff>561975</xdr:colOff>
      <xdr:row>75</xdr:row>
      <xdr:rowOff>142875</xdr:rowOff>
    </xdr:to>
    <xdr:graphicFrame>
      <xdr:nvGraphicFramePr>
        <xdr:cNvPr id="23" name="Chart 94"/>
        <xdr:cNvGraphicFramePr/>
      </xdr:nvGraphicFramePr>
      <xdr:xfrm>
        <a:off x="5200650" y="9677400"/>
        <a:ext cx="32766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323850</xdr:colOff>
      <xdr:row>67</xdr:row>
      <xdr:rowOff>152400</xdr:rowOff>
    </xdr:from>
    <xdr:ext cx="142875" cy="200025"/>
    <xdr:sp>
      <xdr:nvSpPr>
        <xdr:cNvPr id="24" name="TextBox 95"/>
        <xdr:cNvSpPr txBox="1">
          <a:spLocks noChangeArrowheads="1"/>
        </xdr:cNvSpPr>
      </xdr:nvSpPr>
      <xdr:spPr>
        <a:xfrm>
          <a:off x="6505575" y="115538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11</xdr:col>
      <xdr:colOff>485775</xdr:colOff>
      <xdr:row>67</xdr:row>
      <xdr:rowOff>85725</xdr:rowOff>
    </xdr:from>
    <xdr:ext cx="142875" cy="200025"/>
    <xdr:sp>
      <xdr:nvSpPr>
        <xdr:cNvPr id="25" name="TextBox 96"/>
        <xdr:cNvSpPr txBox="1">
          <a:spLocks noChangeArrowheads="1"/>
        </xdr:cNvSpPr>
      </xdr:nvSpPr>
      <xdr:spPr>
        <a:xfrm>
          <a:off x="7791450" y="114871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9</xdr:col>
      <xdr:colOff>352425</xdr:colOff>
      <xdr:row>64</xdr:row>
      <xdr:rowOff>133350</xdr:rowOff>
    </xdr:from>
    <xdr:ext cx="142875" cy="200025"/>
    <xdr:sp>
      <xdr:nvSpPr>
        <xdr:cNvPr id="26" name="TextBox 97"/>
        <xdr:cNvSpPr txBox="1">
          <a:spLocks noChangeArrowheads="1"/>
        </xdr:cNvSpPr>
      </xdr:nvSpPr>
      <xdr:spPr>
        <a:xfrm>
          <a:off x="6534150" y="110490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11</xdr:col>
      <xdr:colOff>361950</xdr:colOff>
      <xdr:row>65</xdr:row>
      <xdr:rowOff>66675</xdr:rowOff>
    </xdr:from>
    <xdr:ext cx="161925" cy="200025"/>
    <xdr:sp>
      <xdr:nvSpPr>
        <xdr:cNvPr id="27" name="TextBox 98"/>
        <xdr:cNvSpPr txBox="1">
          <a:spLocks noChangeArrowheads="1"/>
        </xdr:cNvSpPr>
      </xdr:nvSpPr>
      <xdr:spPr>
        <a:xfrm>
          <a:off x="7667625" y="111442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2'</a:t>
          </a:r>
        </a:p>
      </xdr:txBody>
    </xdr:sp>
    <xdr:clientData/>
  </xdr:oneCellAnchor>
  <xdr:oneCellAnchor>
    <xdr:from>
      <xdr:col>12</xdr:col>
      <xdr:colOff>28575</xdr:colOff>
      <xdr:row>65</xdr:row>
      <xdr:rowOff>85725</xdr:rowOff>
    </xdr:from>
    <xdr:ext cx="209550" cy="200025"/>
    <xdr:sp>
      <xdr:nvSpPr>
        <xdr:cNvPr id="28" name="TextBox 99"/>
        <xdr:cNvSpPr txBox="1">
          <a:spLocks noChangeArrowheads="1"/>
        </xdr:cNvSpPr>
      </xdr:nvSpPr>
      <xdr:spPr>
        <a:xfrm>
          <a:off x="7943850" y="111633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2s</a:t>
          </a:r>
        </a:p>
      </xdr:txBody>
    </xdr:sp>
    <xdr:clientData/>
  </xdr:oneCellAnchor>
  <xdr:twoCellAnchor editAs="oneCell">
    <xdr:from>
      <xdr:col>0</xdr:col>
      <xdr:colOff>76200</xdr:colOff>
      <xdr:row>13</xdr:row>
      <xdr:rowOff>19050</xdr:rowOff>
    </xdr:from>
    <xdr:to>
      <xdr:col>7</xdr:col>
      <xdr:colOff>428625</xdr:colOff>
      <xdr:row>32</xdr:row>
      <xdr:rowOff>76200</xdr:rowOff>
    </xdr:to>
    <xdr:pic>
      <xdr:nvPicPr>
        <xdr:cNvPr id="29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143125"/>
          <a:ext cx="4543425" cy="31337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0.25525</cdr:x>
      <cdr:y>0.779</cdr:y>
    </cdr:from>
    <cdr:to>
      <cdr:x>0.34275</cdr:x>
      <cdr:y>0.85675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276225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0.5035</cdr:x>
      <cdr:y>0.16175</cdr:y>
    </cdr:from>
    <cdr:to>
      <cdr:x>0.56475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57150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0.82025</cdr:x>
      <cdr:y>0.368</cdr:y>
    </cdr:from>
    <cdr:to>
      <cdr:x>0.92525</cdr:x>
      <cdr:y>0.419</cdr:y>
    </cdr:to>
    <cdr:sp>
      <cdr:nvSpPr>
        <cdr:cNvPr id="3" name="TextBox 3"/>
        <cdr:cNvSpPr txBox="1">
          <a:spLocks noChangeArrowheads="1"/>
        </cdr:cNvSpPr>
      </cdr:nvSpPr>
      <cdr:spPr>
        <a:xfrm>
          <a:off x="2676525" y="13049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0.51175</cdr:x>
      <cdr:y>0.20875</cdr:y>
    </cdr:from>
    <cdr:to>
      <cdr:x>0.53825</cdr:x>
      <cdr:y>0.24</cdr:y>
    </cdr:to>
    <cdr:sp>
      <cdr:nvSpPr>
        <cdr:cNvPr id="1" name="TextBox 1"/>
        <cdr:cNvSpPr txBox="1">
          <a:spLocks noChangeArrowheads="1"/>
        </cdr:cNvSpPr>
      </cdr:nvSpPr>
      <cdr:spPr>
        <a:xfrm>
          <a:off x="1647825" y="571500"/>
          <a:ext cx="857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0.8375</cdr:x>
      <cdr:y>0.381</cdr:y>
    </cdr:from>
    <cdr:to>
      <cdr:x>0.91975</cdr:x>
      <cdr:y>0.454</cdr:y>
    </cdr:to>
    <cdr:sp>
      <cdr:nvSpPr>
        <cdr:cNvPr id="2" name="TextBox 2"/>
        <cdr:cNvSpPr txBox="1">
          <a:spLocks noChangeArrowheads="1"/>
        </cdr:cNvSpPr>
      </cdr:nvSpPr>
      <cdr:spPr>
        <a:xfrm>
          <a:off x="2705100" y="103822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  <cdr:relSizeAnchor xmlns:cdr="http://schemas.openxmlformats.org/drawingml/2006/chartDrawing">
    <cdr:from>
      <cdr:x>0.43175</cdr:x>
      <cdr:y>0.355</cdr:y>
    </cdr:from>
    <cdr:to>
      <cdr:x>0.51125</cdr:x>
      <cdr:y>0.4245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971550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0.1805</cdr:x>
      <cdr:y>0.6905</cdr:y>
    </cdr:from>
    <cdr:to>
      <cdr:x>0.26375</cdr:x>
      <cdr:y>0.74725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96215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0.4915</cdr:x>
      <cdr:y>0.20375</cdr:y>
    </cdr:from>
    <cdr:to>
      <cdr:x>0.54975</cdr:x>
      <cdr:y>0.2605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57150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0.68975</cdr:y>
    </cdr:from>
    <cdr:to>
      <cdr:x>0.938</cdr:x>
      <cdr:y>0.76</cdr:y>
    </cdr:to>
    <cdr:sp>
      <cdr:nvSpPr>
        <cdr:cNvPr id="3" name="TextBox 3"/>
        <cdr:cNvSpPr txBox="1">
          <a:spLocks noChangeArrowheads="1"/>
        </cdr:cNvSpPr>
      </cdr:nvSpPr>
      <cdr:spPr>
        <a:xfrm>
          <a:off x="2943225" y="196215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  <cdr:relSizeAnchor xmlns:cdr="http://schemas.openxmlformats.org/drawingml/2006/chartDrawing">
    <cdr:from>
      <cdr:x>0.71075</cdr:x>
      <cdr:y>0.23425</cdr:y>
    </cdr:from>
    <cdr:to>
      <cdr:x>0.75525</cdr:x>
      <cdr:y>0.3045</cdr:y>
    </cdr:to>
    <cdr:sp>
      <cdr:nvSpPr>
        <cdr:cNvPr id="4" name="TextBox 4"/>
        <cdr:cNvSpPr txBox="1">
          <a:spLocks noChangeArrowheads="1"/>
        </cdr:cNvSpPr>
      </cdr:nvSpPr>
      <cdr:spPr>
        <a:xfrm>
          <a:off x="2428875" y="666750"/>
          <a:ext cx="152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0.709</cdr:y>
    </cdr:from>
    <cdr:to>
      <cdr:x>0.34775</cdr:x>
      <cdr:y>0.79625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2238375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0.49075</cdr:x>
      <cdr:y>0.17625</cdr:y>
    </cdr:from>
    <cdr:to>
      <cdr:x>0.55175</cdr:x>
      <cdr:y>0.2305</cdr:y>
    </cdr:to>
    <cdr:sp>
      <cdr:nvSpPr>
        <cdr:cNvPr id="2" name="TextBox 2"/>
        <cdr:cNvSpPr txBox="1">
          <a:spLocks noChangeArrowheads="1"/>
        </cdr:cNvSpPr>
      </cdr:nvSpPr>
      <cdr:spPr>
        <a:xfrm>
          <a:off x="1600200" y="552450"/>
          <a:ext cx="20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0.7575</cdr:x>
      <cdr:y>0.738</cdr:y>
    </cdr:from>
    <cdr:to>
      <cdr:x>0.86225</cdr:x>
      <cdr:y>0.79825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0" y="23336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33</xdr:row>
      <xdr:rowOff>66675</xdr:rowOff>
    </xdr:from>
    <xdr:to>
      <xdr:col>12</xdr:col>
      <xdr:colOff>523875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5162550" y="5429250"/>
        <a:ext cx="32670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13</xdr:row>
      <xdr:rowOff>9525</xdr:rowOff>
    </xdr:from>
    <xdr:to>
      <xdr:col>12</xdr:col>
      <xdr:colOff>495300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5162550" y="2133600"/>
        <a:ext cx="3238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314325</xdr:colOff>
      <xdr:row>15</xdr:row>
      <xdr:rowOff>76200</xdr:rowOff>
    </xdr:from>
    <xdr:ext cx="123825" cy="180975"/>
    <xdr:sp>
      <xdr:nvSpPr>
        <xdr:cNvPr id="3" name="TextBox 3"/>
        <xdr:cNvSpPr txBox="1">
          <a:spLocks noChangeArrowheads="1"/>
        </xdr:cNvSpPr>
      </xdr:nvSpPr>
      <xdr:spPr>
        <a:xfrm>
          <a:off x="2200275" y="25241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23</xdr:row>
      <xdr:rowOff>85725</xdr:rowOff>
    </xdr:from>
    <xdr:ext cx="123825" cy="180975"/>
    <xdr:sp>
      <xdr:nvSpPr>
        <xdr:cNvPr id="4" name="TextBox 4"/>
        <xdr:cNvSpPr txBox="1">
          <a:spLocks noChangeArrowheads="1"/>
        </xdr:cNvSpPr>
      </xdr:nvSpPr>
      <xdr:spPr>
        <a:xfrm>
          <a:off x="2514600" y="38290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25</xdr:row>
      <xdr:rowOff>47625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77819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104775</xdr:rowOff>
    </xdr:from>
    <xdr:ext cx="76200" cy="142875"/>
    <xdr:sp>
      <xdr:nvSpPr>
        <xdr:cNvPr id="6" name="TextBox 6"/>
        <xdr:cNvSpPr txBox="1">
          <a:spLocks noChangeArrowheads="1"/>
        </xdr:cNvSpPr>
      </xdr:nvSpPr>
      <xdr:spPr>
        <a:xfrm>
          <a:off x="4181475" y="384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64</xdr:row>
      <xdr:rowOff>66675</xdr:rowOff>
    </xdr:from>
    <xdr:ext cx="76200" cy="142875"/>
    <xdr:sp>
      <xdr:nvSpPr>
        <xdr:cNvPr id="7" name="TextBox 7"/>
        <xdr:cNvSpPr txBox="1">
          <a:spLocks noChangeArrowheads="1"/>
        </xdr:cNvSpPr>
      </xdr:nvSpPr>
      <xdr:spPr>
        <a:xfrm>
          <a:off x="4981575" y="10982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219075</xdr:colOff>
      <xdr:row>66</xdr:row>
      <xdr:rowOff>28575</xdr:rowOff>
    </xdr:from>
    <xdr:ext cx="76200" cy="142875"/>
    <xdr:sp>
      <xdr:nvSpPr>
        <xdr:cNvPr id="8" name="TextBox 8"/>
        <xdr:cNvSpPr txBox="1">
          <a:spLocks noChangeArrowheads="1"/>
        </xdr:cNvSpPr>
      </xdr:nvSpPr>
      <xdr:spPr>
        <a:xfrm>
          <a:off x="5010150" y="11268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114300</xdr:rowOff>
    </xdr:from>
    <xdr:ext cx="76200" cy="142875"/>
    <xdr:sp>
      <xdr:nvSpPr>
        <xdr:cNvPr id="9" name="TextBox 9"/>
        <xdr:cNvSpPr txBox="1">
          <a:spLocks noChangeArrowheads="1"/>
        </xdr:cNvSpPr>
      </xdr:nvSpPr>
      <xdr:spPr>
        <a:xfrm>
          <a:off x="6172200" y="1102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114300</xdr:rowOff>
    </xdr:from>
    <xdr:ext cx="76200" cy="142875"/>
    <xdr:sp>
      <xdr:nvSpPr>
        <xdr:cNvPr id="10" name="TextBox 10"/>
        <xdr:cNvSpPr txBox="1">
          <a:spLocks noChangeArrowheads="1"/>
        </xdr:cNvSpPr>
      </xdr:nvSpPr>
      <xdr:spPr>
        <a:xfrm>
          <a:off x="6172200" y="1135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161925</xdr:colOff>
      <xdr:row>69</xdr:row>
      <xdr:rowOff>123825</xdr:rowOff>
    </xdr:from>
    <xdr:ext cx="76200" cy="142875"/>
    <xdr:sp>
      <xdr:nvSpPr>
        <xdr:cNvPr id="11" name="TextBox 11"/>
        <xdr:cNvSpPr txBox="1">
          <a:spLocks noChangeArrowheads="1"/>
        </xdr:cNvSpPr>
      </xdr:nvSpPr>
      <xdr:spPr>
        <a:xfrm>
          <a:off x="7458075" y="11849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28575</xdr:rowOff>
    </xdr:from>
    <xdr:ext cx="76200" cy="180975"/>
    <xdr:sp>
      <xdr:nvSpPr>
        <xdr:cNvPr id="12" name="TextBox 12"/>
        <xdr:cNvSpPr txBox="1">
          <a:spLocks noChangeArrowheads="1"/>
        </xdr:cNvSpPr>
      </xdr:nvSpPr>
      <xdr:spPr>
        <a:xfrm>
          <a:off x="8515350" y="2800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581025</xdr:colOff>
      <xdr:row>25</xdr:row>
      <xdr:rowOff>38100</xdr:rowOff>
    </xdr:from>
    <xdr:ext cx="142875" cy="200025"/>
    <xdr:sp>
      <xdr:nvSpPr>
        <xdr:cNvPr id="13" name="TextBox 13"/>
        <xdr:cNvSpPr txBox="1">
          <a:spLocks noChangeArrowheads="1"/>
        </xdr:cNvSpPr>
      </xdr:nvSpPr>
      <xdr:spPr>
        <a:xfrm>
          <a:off x="7877175" y="41052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11</xdr:col>
      <xdr:colOff>561975</xdr:colOff>
      <xdr:row>22</xdr:row>
      <xdr:rowOff>0</xdr:rowOff>
    </xdr:from>
    <xdr:ext cx="209550" cy="200025"/>
    <xdr:sp>
      <xdr:nvSpPr>
        <xdr:cNvPr id="14" name="TextBox 14"/>
        <xdr:cNvSpPr txBox="1">
          <a:spLocks noChangeArrowheads="1"/>
        </xdr:cNvSpPr>
      </xdr:nvSpPr>
      <xdr:spPr>
        <a:xfrm>
          <a:off x="7858125" y="35814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2s</a:t>
          </a:r>
        </a:p>
      </xdr:txBody>
    </xdr:sp>
    <xdr:clientData/>
  </xdr:oneCellAnchor>
  <xdr:oneCellAnchor>
    <xdr:from>
      <xdr:col>11</xdr:col>
      <xdr:colOff>333375</xdr:colOff>
      <xdr:row>22</xdr:row>
      <xdr:rowOff>0</xdr:rowOff>
    </xdr:from>
    <xdr:ext cx="161925" cy="200025"/>
    <xdr:sp>
      <xdr:nvSpPr>
        <xdr:cNvPr id="15" name="TextBox 15"/>
        <xdr:cNvSpPr txBox="1">
          <a:spLocks noChangeArrowheads="1"/>
        </xdr:cNvSpPr>
      </xdr:nvSpPr>
      <xdr:spPr>
        <a:xfrm>
          <a:off x="7629525" y="35814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2'</a:t>
          </a:r>
        </a:p>
      </xdr:txBody>
    </xdr:sp>
    <xdr:clientData/>
  </xdr:oneCellAnchor>
  <xdr:oneCellAnchor>
    <xdr:from>
      <xdr:col>9</xdr:col>
      <xdr:colOff>381000</xdr:colOff>
      <xdr:row>21</xdr:row>
      <xdr:rowOff>95250</xdr:rowOff>
    </xdr:from>
    <xdr:ext cx="142875" cy="200025"/>
    <xdr:sp>
      <xdr:nvSpPr>
        <xdr:cNvPr id="16" name="TextBox 16"/>
        <xdr:cNvSpPr txBox="1">
          <a:spLocks noChangeArrowheads="1"/>
        </xdr:cNvSpPr>
      </xdr:nvSpPr>
      <xdr:spPr>
        <a:xfrm>
          <a:off x="6553200" y="3514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9</xdr:col>
      <xdr:colOff>419100</xdr:colOff>
      <xdr:row>25</xdr:row>
      <xdr:rowOff>28575</xdr:rowOff>
    </xdr:from>
    <xdr:ext cx="142875" cy="200025"/>
    <xdr:sp>
      <xdr:nvSpPr>
        <xdr:cNvPr id="17" name="TextBox 17"/>
        <xdr:cNvSpPr txBox="1">
          <a:spLocks noChangeArrowheads="1"/>
        </xdr:cNvSpPr>
      </xdr:nvSpPr>
      <xdr:spPr>
        <a:xfrm>
          <a:off x="6591300" y="40957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11</xdr:col>
      <xdr:colOff>552450</xdr:colOff>
      <xdr:row>39</xdr:row>
      <xdr:rowOff>38100</xdr:rowOff>
    </xdr:from>
    <xdr:ext cx="142875" cy="200025"/>
    <xdr:sp>
      <xdr:nvSpPr>
        <xdr:cNvPr id="18" name="TextBox 18"/>
        <xdr:cNvSpPr txBox="1">
          <a:spLocks noChangeArrowheads="1"/>
        </xdr:cNvSpPr>
      </xdr:nvSpPr>
      <xdr:spPr>
        <a:xfrm>
          <a:off x="7848600" y="64103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11</xdr:col>
      <xdr:colOff>542925</xdr:colOff>
      <xdr:row>37</xdr:row>
      <xdr:rowOff>152400</xdr:rowOff>
    </xdr:from>
    <xdr:ext cx="209550" cy="200025"/>
    <xdr:sp>
      <xdr:nvSpPr>
        <xdr:cNvPr id="19" name="TextBox 19"/>
        <xdr:cNvSpPr txBox="1">
          <a:spLocks noChangeArrowheads="1"/>
        </xdr:cNvSpPr>
      </xdr:nvSpPr>
      <xdr:spPr>
        <a:xfrm>
          <a:off x="7839075" y="62007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2s</a:t>
          </a:r>
        </a:p>
      </xdr:txBody>
    </xdr:sp>
    <xdr:clientData/>
  </xdr:oneCellAnchor>
  <xdr:oneCellAnchor>
    <xdr:from>
      <xdr:col>11</xdr:col>
      <xdr:colOff>361950</xdr:colOff>
      <xdr:row>38</xdr:row>
      <xdr:rowOff>57150</xdr:rowOff>
    </xdr:from>
    <xdr:ext cx="161925" cy="200025"/>
    <xdr:sp>
      <xdr:nvSpPr>
        <xdr:cNvPr id="20" name="TextBox 20"/>
        <xdr:cNvSpPr txBox="1">
          <a:spLocks noChangeArrowheads="1"/>
        </xdr:cNvSpPr>
      </xdr:nvSpPr>
      <xdr:spPr>
        <a:xfrm>
          <a:off x="7658100" y="62674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2'</a:t>
          </a:r>
        </a:p>
      </xdr:txBody>
    </xdr:sp>
    <xdr:clientData/>
  </xdr:oneCellAnchor>
  <xdr:oneCellAnchor>
    <xdr:from>
      <xdr:col>8</xdr:col>
      <xdr:colOff>1190625</xdr:colOff>
      <xdr:row>46</xdr:row>
      <xdr:rowOff>104775</xdr:rowOff>
    </xdr:from>
    <xdr:ext cx="142875" cy="200025"/>
    <xdr:sp>
      <xdr:nvSpPr>
        <xdr:cNvPr id="21" name="TextBox 21"/>
        <xdr:cNvSpPr txBox="1">
          <a:spLocks noChangeArrowheads="1"/>
        </xdr:cNvSpPr>
      </xdr:nvSpPr>
      <xdr:spPr>
        <a:xfrm>
          <a:off x="5981700" y="7858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9</xdr:col>
      <xdr:colOff>95250</xdr:colOff>
      <xdr:row>46</xdr:row>
      <xdr:rowOff>133350</xdr:rowOff>
    </xdr:from>
    <xdr:ext cx="142875" cy="200025"/>
    <xdr:sp>
      <xdr:nvSpPr>
        <xdr:cNvPr id="22" name="TextBox 22"/>
        <xdr:cNvSpPr txBox="1">
          <a:spLocks noChangeArrowheads="1"/>
        </xdr:cNvSpPr>
      </xdr:nvSpPr>
      <xdr:spPr>
        <a:xfrm>
          <a:off x="6267450" y="7886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8</xdr:col>
      <xdr:colOff>400050</xdr:colOff>
      <xdr:row>56</xdr:row>
      <xdr:rowOff>76200</xdr:rowOff>
    </xdr:from>
    <xdr:to>
      <xdr:col>12</xdr:col>
      <xdr:colOff>561975</xdr:colOff>
      <xdr:row>75</xdr:row>
      <xdr:rowOff>142875</xdr:rowOff>
    </xdr:to>
    <xdr:graphicFrame>
      <xdr:nvGraphicFramePr>
        <xdr:cNvPr id="23" name="Chart 23"/>
        <xdr:cNvGraphicFramePr/>
      </xdr:nvGraphicFramePr>
      <xdr:xfrm>
        <a:off x="5191125" y="9677400"/>
        <a:ext cx="32766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323850</xdr:colOff>
      <xdr:row>67</xdr:row>
      <xdr:rowOff>152400</xdr:rowOff>
    </xdr:from>
    <xdr:ext cx="142875" cy="200025"/>
    <xdr:sp>
      <xdr:nvSpPr>
        <xdr:cNvPr id="24" name="TextBox 24"/>
        <xdr:cNvSpPr txBox="1">
          <a:spLocks noChangeArrowheads="1"/>
        </xdr:cNvSpPr>
      </xdr:nvSpPr>
      <xdr:spPr>
        <a:xfrm>
          <a:off x="6496050" y="115538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11</xdr:col>
      <xdr:colOff>485775</xdr:colOff>
      <xdr:row>67</xdr:row>
      <xdr:rowOff>85725</xdr:rowOff>
    </xdr:from>
    <xdr:ext cx="142875" cy="200025"/>
    <xdr:sp>
      <xdr:nvSpPr>
        <xdr:cNvPr id="25" name="TextBox 25"/>
        <xdr:cNvSpPr txBox="1">
          <a:spLocks noChangeArrowheads="1"/>
        </xdr:cNvSpPr>
      </xdr:nvSpPr>
      <xdr:spPr>
        <a:xfrm>
          <a:off x="7781925" y="114871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9</xdr:col>
      <xdr:colOff>352425</xdr:colOff>
      <xdr:row>64</xdr:row>
      <xdr:rowOff>133350</xdr:rowOff>
    </xdr:from>
    <xdr:ext cx="142875" cy="200025"/>
    <xdr:sp>
      <xdr:nvSpPr>
        <xdr:cNvPr id="26" name="TextBox 26"/>
        <xdr:cNvSpPr txBox="1">
          <a:spLocks noChangeArrowheads="1"/>
        </xdr:cNvSpPr>
      </xdr:nvSpPr>
      <xdr:spPr>
        <a:xfrm>
          <a:off x="6524625" y="110490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11</xdr:col>
      <xdr:colOff>361950</xdr:colOff>
      <xdr:row>65</xdr:row>
      <xdr:rowOff>66675</xdr:rowOff>
    </xdr:from>
    <xdr:ext cx="161925" cy="200025"/>
    <xdr:sp>
      <xdr:nvSpPr>
        <xdr:cNvPr id="27" name="TextBox 27"/>
        <xdr:cNvSpPr txBox="1">
          <a:spLocks noChangeArrowheads="1"/>
        </xdr:cNvSpPr>
      </xdr:nvSpPr>
      <xdr:spPr>
        <a:xfrm>
          <a:off x="7658100" y="111442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2'</a:t>
          </a:r>
        </a:p>
      </xdr:txBody>
    </xdr:sp>
    <xdr:clientData/>
  </xdr:oneCellAnchor>
  <xdr:oneCellAnchor>
    <xdr:from>
      <xdr:col>12</xdr:col>
      <xdr:colOff>28575</xdr:colOff>
      <xdr:row>65</xdr:row>
      <xdr:rowOff>85725</xdr:rowOff>
    </xdr:from>
    <xdr:ext cx="209550" cy="200025"/>
    <xdr:sp>
      <xdr:nvSpPr>
        <xdr:cNvPr id="28" name="TextBox 28"/>
        <xdr:cNvSpPr txBox="1">
          <a:spLocks noChangeArrowheads="1"/>
        </xdr:cNvSpPr>
      </xdr:nvSpPr>
      <xdr:spPr>
        <a:xfrm>
          <a:off x="7934325" y="111633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2s</a:t>
          </a:r>
        </a:p>
      </xdr:txBody>
    </xdr:sp>
    <xdr:clientData/>
  </xdr:oneCellAnchor>
  <xdr:twoCellAnchor editAs="oneCell">
    <xdr:from>
      <xdr:col>0</xdr:col>
      <xdr:colOff>76200</xdr:colOff>
      <xdr:row>13</xdr:row>
      <xdr:rowOff>19050</xdr:rowOff>
    </xdr:from>
    <xdr:to>
      <xdr:col>7</xdr:col>
      <xdr:colOff>438150</xdr:colOff>
      <xdr:row>32</xdr:row>
      <xdr:rowOff>76200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143125"/>
          <a:ext cx="4543425" cy="31337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oneCellAnchor>
    <xdr:from>
      <xdr:col>9</xdr:col>
      <xdr:colOff>161925</xdr:colOff>
      <xdr:row>22</xdr:row>
      <xdr:rowOff>76200</xdr:rowOff>
    </xdr:from>
    <xdr:ext cx="161925" cy="200025"/>
    <xdr:sp>
      <xdr:nvSpPr>
        <xdr:cNvPr id="30" name="TextBox 41"/>
        <xdr:cNvSpPr txBox="1">
          <a:spLocks noChangeArrowheads="1"/>
        </xdr:cNvSpPr>
      </xdr:nvSpPr>
      <xdr:spPr>
        <a:xfrm>
          <a:off x="6334125" y="3657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3'</a:t>
          </a:r>
        </a:p>
      </xdr:txBody>
    </xdr:sp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0.2545</cdr:x>
      <cdr:y>0.77225</cdr:y>
    </cdr:from>
    <cdr:to>
      <cdr:x>0.34275</cdr:x>
      <cdr:y>0.85475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2581275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0.50275</cdr:x>
      <cdr:y>0.169</cdr:y>
    </cdr:from>
    <cdr:to>
      <cdr:x>0.5645</cdr:x>
      <cdr:y>0.2175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561975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</cdr:x>
      <cdr:y>0.37075</cdr:y>
    </cdr:from>
    <cdr:to>
      <cdr:x>0.926</cdr:x>
      <cdr:y>0.425</cdr:y>
    </cdr:to>
    <cdr:sp>
      <cdr:nvSpPr>
        <cdr:cNvPr id="3" name="TextBox 3"/>
        <cdr:cNvSpPr txBox="1">
          <a:spLocks noChangeArrowheads="1"/>
        </cdr:cNvSpPr>
      </cdr:nvSpPr>
      <cdr:spPr>
        <a:xfrm>
          <a:off x="2647950" y="12382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0.20875</cdr:y>
    </cdr:from>
    <cdr:to>
      <cdr:x>0.53925</cdr:x>
      <cdr:y>0.24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571500"/>
          <a:ext cx="857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0.61875</cdr:y>
    </cdr:from>
    <cdr:to>
      <cdr:x>0.944</cdr:x>
      <cdr:y>0.69175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0" y="169545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  <cdr:relSizeAnchor xmlns:cdr="http://schemas.openxmlformats.org/drawingml/2006/chartDrawing">
    <cdr:from>
      <cdr:x>0.20425</cdr:x>
      <cdr:y>0.60225</cdr:y>
    </cdr:from>
    <cdr:to>
      <cdr:x>0.28425</cdr:x>
      <cdr:y>0.67175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" y="1647825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0.7105</cdr:y>
    </cdr:from>
    <cdr:to>
      <cdr:x>0.34725</cdr:x>
      <cdr:y>0.7985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22885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0.48975</cdr:x>
      <cdr:y>0.177</cdr:y>
    </cdr:from>
    <cdr:to>
      <cdr:x>0.55125</cdr:x>
      <cdr:y>0.2285</cdr:y>
    </cdr:to>
    <cdr:sp>
      <cdr:nvSpPr>
        <cdr:cNvPr id="2" name="TextBox 2"/>
        <cdr:cNvSpPr txBox="1">
          <a:spLocks noChangeArrowheads="1"/>
        </cdr:cNvSpPr>
      </cdr:nvSpPr>
      <cdr:spPr>
        <a:xfrm>
          <a:off x="1590675" y="552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0.75675</cdr:x>
      <cdr:y>0.73975</cdr:y>
    </cdr:from>
    <cdr:to>
      <cdr:x>0.86225</cdr:x>
      <cdr:y>0.80025</cdr:y>
    </cdr:to>
    <cdr:sp>
      <cdr:nvSpPr>
        <cdr:cNvPr id="3" name="TextBox 3"/>
        <cdr:cNvSpPr txBox="1">
          <a:spLocks noChangeArrowheads="1"/>
        </cdr:cNvSpPr>
      </cdr:nvSpPr>
      <cdr:spPr>
        <a:xfrm>
          <a:off x="2457450" y="232410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33</xdr:row>
      <xdr:rowOff>66675</xdr:rowOff>
    </xdr:from>
    <xdr:to>
      <xdr:col>12</xdr:col>
      <xdr:colOff>523875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5162550" y="5429250"/>
        <a:ext cx="32385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13</xdr:row>
      <xdr:rowOff>9525</xdr:rowOff>
    </xdr:from>
    <xdr:to>
      <xdr:col>12</xdr:col>
      <xdr:colOff>495300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5162550" y="2133600"/>
        <a:ext cx="3209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314325</xdr:colOff>
      <xdr:row>15</xdr:row>
      <xdr:rowOff>76200</xdr:rowOff>
    </xdr:from>
    <xdr:ext cx="123825" cy="180975"/>
    <xdr:sp>
      <xdr:nvSpPr>
        <xdr:cNvPr id="3" name="TextBox 3"/>
        <xdr:cNvSpPr txBox="1">
          <a:spLocks noChangeArrowheads="1"/>
        </xdr:cNvSpPr>
      </xdr:nvSpPr>
      <xdr:spPr>
        <a:xfrm>
          <a:off x="2200275" y="25241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23</xdr:row>
      <xdr:rowOff>85725</xdr:rowOff>
    </xdr:from>
    <xdr:ext cx="123825" cy="180975"/>
    <xdr:sp>
      <xdr:nvSpPr>
        <xdr:cNvPr id="4" name="TextBox 4"/>
        <xdr:cNvSpPr txBox="1">
          <a:spLocks noChangeArrowheads="1"/>
        </xdr:cNvSpPr>
      </xdr:nvSpPr>
      <xdr:spPr>
        <a:xfrm>
          <a:off x="2514600" y="38290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25</xdr:row>
      <xdr:rowOff>47625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77533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104775</xdr:rowOff>
    </xdr:from>
    <xdr:ext cx="76200" cy="142875"/>
    <xdr:sp>
      <xdr:nvSpPr>
        <xdr:cNvPr id="6" name="TextBox 6"/>
        <xdr:cNvSpPr txBox="1">
          <a:spLocks noChangeArrowheads="1"/>
        </xdr:cNvSpPr>
      </xdr:nvSpPr>
      <xdr:spPr>
        <a:xfrm>
          <a:off x="4181475" y="384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64</xdr:row>
      <xdr:rowOff>66675</xdr:rowOff>
    </xdr:from>
    <xdr:ext cx="76200" cy="142875"/>
    <xdr:sp>
      <xdr:nvSpPr>
        <xdr:cNvPr id="7" name="TextBox 7"/>
        <xdr:cNvSpPr txBox="1">
          <a:spLocks noChangeArrowheads="1"/>
        </xdr:cNvSpPr>
      </xdr:nvSpPr>
      <xdr:spPr>
        <a:xfrm>
          <a:off x="4981575" y="10658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219075</xdr:colOff>
      <xdr:row>66</xdr:row>
      <xdr:rowOff>28575</xdr:rowOff>
    </xdr:from>
    <xdr:ext cx="76200" cy="142875"/>
    <xdr:sp>
      <xdr:nvSpPr>
        <xdr:cNvPr id="8" name="TextBox 8"/>
        <xdr:cNvSpPr txBox="1">
          <a:spLocks noChangeArrowheads="1"/>
        </xdr:cNvSpPr>
      </xdr:nvSpPr>
      <xdr:spPr>
        <a:xfrm>
          <a:off x="5010150" y="10944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114300</xdr:rowOff>
    </xdr:from>
    <xdr:ext cx="76200" cy="142875"/>
    <xdr:sp>
      <xdr:nvSpPr>
        <xdr:cNvPr id="9" name="TextBox 9"/>
        <xdr:cNvSpPr txBox="1">
          <a:spLocks noChangeArrowheads="1"/>
        </xdr:cNvSpPr>
      </xdr:nvSpPr>
      <xdr:spPr>
        <a:xfrm>
          <a:off x="6172200" y="10706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114300</xdr:rowOff>
    </xdr:from>
    <xdr:ext cx="76200" cy="142875"/>
    <xdr:sp>
      <xdr:nvSpPr>
        <xdr:cNvPr id="10" name="TextBox 10"/>
        <xdr:cNvSpPr txBox="1">
          <a:spLocks noChangeArrowheads="1"/>
        </xdr:cNvSpPr>
      </xdr:nvSpPr>
      <xdr:spPr>
        <a:xfrm>
          <a:off x="6172200" y="1102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161925</xdr:colOff>
      <xdr:row>69</xdr:row>
      <xdr:rowOff>123825</xdr:rowOff>
    </xdr:from>
    <xdr:ext cx="76200" cy="142875"/>
    <xdr:sp>
      <xdr:nvSpPr>
        <xdr:cNvPr id="11" name="TextBox 11"/>
        <xdr:cNvSpPr txBox="1">
          <a:spLocks noChangeArrowheads="1"/>
        </xdr:cNvSpPr>
      </xdr:nvSpPr>
      <xdr:spPr>
        <a:xfrm>
          <a:off x="7429500" y="11525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28575</xdr:rowOff>
    </xdr:from>
    <xdr:ext cx="76200" cy="180975"/>
    <xdr:sp>
      <xdr:nvSpPr>
        <xdr:cNvPr id="12" name="TextBox 12"/>
        <xdr:cNvSpPr txBox="1">
          <a:spLocks noChangeArrowheads="1"/>
        </xdr:cNvSpPr>
      </xdr:nvSpPr>
      <xdr:spPr>
        <a:xfrm>
          <a:off x="8486775" y="2800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581025</xdr:colOff>
      <xdr:row>22</xdr:row>
      <xdr:rowOff>104775</xdr:rowOff>
    </xdr:from>
    <xdr:ext cx="142875" cy="200025"/>
    <xdr:sp>
      <xdr:nvSpPr>
        <xdr:cNvPr id="13" name="TextBox 13"/>
        <xdr:cNvSpPr txBox="1">
          <a:spLocks noChangeArrowheads="1"/>
        </xdr:cNvSpPr>
      </xdr:nvSpPr>
      <xdr:spPr>
        <a:xfrm>
          <a:off x="7848600" y="36861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11</xdr:col>
      <xdr:colOff>552450</xdr:colOff>
      <xdr:row>18</xdr:row>
      <xdr:rowOff>152400</xdr:rowOff>
    </xdr:from>
    <xdr:ext cx="209550" cy="200025"/>
    <xdr:sp>
      <xdr:nvSpPr>
        <xdr:cNvPr id="14" name="TextBox 14"/>
        <xdr:cNvSpPr txBox="1">
          <a:spLocks noChangeArrowheads="1"/>
        </xdr:cNvSpPr>
      </xdr:nvSpPr>
      <xdr:spPr>
        <a:xfrm>
          <a:off x="7820025" y="30861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2s</a:t>
          </a:r>
        </a:p>
      </xdr:txBody>
    </xdr:sp>
    <xdr:clientData/>
  </xdr:oneCellAnchor>
  <xdr:oneCellAnchor>
    <xdr:from>
      <xdr:col>11</xdr:col>
      <xdr:colOff>333375</xdr:colOff>
      <xdr:row>19</xdr:row>
      <xdr:rowOff>85725</xdr:rowOff>
    </xdr:from>
    <xdr:ext cx="161925" cy="200025"/>
    <xdr:sp>
      <xdr:nvSpPr>
        <xdr:cNvPr id="15" name="TextBox 15"/>
        <xdr:cNvSpPr txBox="1">
          <a:spLocks noChangeArrowheads="1"/>
        </xdr:cNvSpPr>
      </xdr:nvSpPr>
      <xdr:spPr>
        <a:xfrm>
          <a:off x="7600950" y="3181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2'</a:t>
          </a:r>
        </a:p>
      </xdr:txBody>
    </xdr:sp>
    <xdr:clientData/>
  </xdr:oneCellAnchor>
  <xdr:oneCellAnchor>
    <xdr:from>
      <xdr:col>9</xdr:col>
      <xdr:colOff>466725</xdr:colOff>
      <xdr:row>19</xdr:row>
      <xdr:rowOff>152400</xdr:rowOff>
    </xdr:from>
    <xdr:ext cx="142875" cy="200025"/>
    <xdr:sp>
      <xdr:nvSpPr>
        <xdr:cNvPr id="16" name="TextBox 16"/>
        <xdr:cNvSpPr txBox="1">
          <a:spLocks noChangeArrowheads="1"/>
        </xdr:cNvSpPr>
      </xdr:nvSpPr>
      <xdr:spPr>
        <a:xfrm>
          <a:off x="6638925" y="32480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9</xdr:col>
      <xdr:colOff>485775</xdr:colOff>
      <xdr:row>22</xdr:row>
      <xdr:rowOff>104775</xdr:rowOff>
    </xdr:from>
    <xdr:ext cx="142875" cy="200025"/>
    <xdr:sp>
      <xdr:nvSpPr>
        <xdr:cNvPr id="17" name="TextBox 17"/>
        <xdr:cNvSpPr txBox="1">
          <a:spLocks noChangeArrowheads="1"/>
        </xdr:cNvSpPr>
      </xdr:nvSpPr>
      <xdr:spPr>
        <a:xfrm>
          <a:off x="6657975" y="36861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12</xdr:col>
      <xdr:colOff>0</xdr:colOff>
      <xdr:row>39</xdr:row>
      <xdr:rowOff>85725</xdr:rowOff>
    </xdr:from>
    <xdr:ext cx="142875" cy="200025"/>
    <xdr:sp>
      <xdr:nvSpPr>
        <xdr:cNvPr id="18" name="TextBox 18"/>
        <xdr:cNvSpPr txBox="1">
          <a:spLocks noChangeArrowheads="1"/>
        </xdr:cNvSpPr>
      </xdr:nvSpPr>
      <xdr:spPr>
        <a:xfrm>
          <a:off x="7877175" y="64674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11</xdr:col>
      <xdr:colOff>542925</xdr:colOff>
      <xdr:row>37</xdr:row>
      <xdr:rowOff>85725</xdr:rowOff>
    </xdr:from>
    <xdr:ext cx="209550" cy="200025"/>
    <xdr:sp>
      <xdr:nvSpPr>
        <xdr:cNvPr id="19" name="TextBox 19"/>
        <xdr:cNvSpPr txBox="1">
          <a:spLocks noChangeArrowheads="1"/>
        </xdr:cNvSpPr>
      </xdr:nvSpPr>
      <xdr:spPr>
        <a:xfrm>
          <a:off x="7810500" y="61436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2s</a:t>
          </a:r>
        </a:p>
      </xdr:txBody>
    </xdr:sp>
    <xdr:clientData/>
  </xdr:oneCellAnchor>
  <xdr:oneCellAnchor>
    <xdr:from>
      <xdr:col>11</xdr:col>
      <xdr:colOff>333375</xdr:colOff>
      <xdr:row>37</xdr:row>
      <xdr:rowOff>133350</xdr:rowOff>
    </xdr:from>
    <xdr:ext cx="161925" cy="200025"/>
    <xdr:sp>
      <xdr:nvSpPr>
        <xdr:cNvPr id="20" name="TextBox 20"/>
        <xdr:cNvSpPr txBox="1">
          <a:spLocks noChangeArrowheads="1"/>
        </xdr:cNvSpPr>
      </xdr:nvSpPr>
      <xdr:spPr>
        <a:xfrm>
          <a:off x="7600950" y="61912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2'</a:t>
          </a:r>
        </a:p>
      </xdr:txBody>
    </xdr:sp>
    <xdr:clientData/>
  </xdr:oneCellAnchor>
  <xdr:oneCellAnchor>
    <xdr:from>
      <xdr:col>9</xdr:col>
      <xdr:colOff>28575</xdr:colOff>
      <xdr:row>45</xdr:row>
      <xdr:rowOff>85725</xdr:rowOff>
    </xdr:from>
    <xdr:ext cx="142875" cy="200025"/>
    <xdr:sp>
      <xdr:nvSpPr>
        <xdr:cNvPr id="21" name="TextBox 21"/>
        <xdr:cNvSpPr txBox="1">
          <a:spLocks noChangeArrowheads="1"/>
        </xdr:cNvSpPr>
      </xdr:nvSpPr>
      <xdr:spPr>
        <a:xfrm>
          <a:off x="6200775" y="76009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9</xdr:col>
      <xdr:colOff>323850</xdr:colOff>
      <xdr:row>45</xdr:row>
      <xdr:rowOff>142875</xdr:rowOff>
    </xdr:from>
    <xdr:ext cx="142875" cy="200025"/>
    <xdr:sp>
      <xdr:nvSpPr>
        <xdr:cNvPr id="22" name="TextBox 22"/>
        <xdr:cNvSpPr txBox="1">
          <a:spLocks noChangeArrowheads="1"/>
        </xdr:cNvSpPr>
      </xdr:nvSpPr>
      <xdr:spPr>
        <a:xfrm>
          <a:off x="6496050" y="76581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8</xdr:col>
      <xdr:colOff>400050</xdr:colOff>
      <xdr:row>56</xdr:row>
      <xdr:rowOff>76200</xdr:rowOff>
    </xdr:from>
    <xdr:to>
      <xdr:col>12</xdr:col>
      <xdr:colOff>561975</xdr:colOff>
      <xdr:row>75</xdr:row>
      <xdr:rowOff>142875</xdr:rowOff>
    </xdr:to>
    <xdr:graphicFrame>
      <xdr:nvGraphicFramePr>
        <xdr:cNvPr id="23" name="Chart 23"/>
        <xdr:cNvGraphicFramePr/>
      </xdr:nvGraphicFramePr>
      <xdr:xfrm>
        <a:off x="5191125" y="9372600"/>
        <a:ext cx="32480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457200</xdr:colOff>
      <xdr:row>67</xdr:row>
      <xdr:rowOff>95250</xdr:rowOff>
    </xdr:from>
    <xdr:ext cx="142875" cy="200025"/>
    <xdr:sp>
      <xdr:nvSpPr>
        <xdr:cNvPr id="24" name="TextBox 24"/>
        <xdr:cNvSpPr txBox="1">
          <a:spLocks noChangeArrowheads="1"/>
        </xdr:cNvSpPr>
      </xdr:nvSpPr>
      <xdr:spPr>
        <a:xfrm>
          <a:off x="6629400" y="111728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11</xdr:col>
      <xdr:colOff>485775</xdr:colOff>
      <xdr:row>67</xdr:row>
      <xdr:rowOff>152400</xdr:rowOff>
    </xdr:from>
    <xdr:ext cx="142875" cy="200025"/>
    <xdr:sp>
      <xdr:nvSpPr>
        <xdr:cNvPr id="25" name="TextBox 25"/>
        <xdr:cNvSpPr txBox="1">
          <a:spLocks noChangeArrowheads="1"/>
        </xdr:cNvSpPr>
      </xdr:nvSpPr>
      <xdr:spPr>
        <a:xfrm>
          <a:off x="7753350" y="112299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9</xdr:col>
      <xdr:colOff>438150</xdr:colOff>
      <xdr:row>64</xdr:row>
      <xdr:rowOff>133350</xdr:rowOff>
    </xdr:from>
    <xdr:ext cx="142875" cy="200025"/>
    <xdr:sp>
      <xdr:nvSpPr>
        <xdr:cNvPr id="26" name="TextBox 26"/>
        <xdr:cNvSpPr txBox="1">
          <a:spLocks noChangeArrowheads="1"/>
        </xdr:cNvSpPr>
      </xdr:nvSpPr>
      <xdr:spPr>
        <a:xfrm>
          <a:off x="6610350" y="107251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11</xdr:col>
      <xdr:colOff>342900</xdr:colOff>
      <xdr:row>64</xdr:row>
      <xdr:rowOff>76200</xdr:rowOff>
    </xdr:from>
    <xdr:ext cx="161925" cy="200025"/>
    <xdr:sp>
      <xdr:nvSpPr>
        <xdr:cNvPr id="27" name="TextBox 27"/>
        <xdr:cNvSpPr txBox="1">
          <a:spLocks noChangeArrowheads="1"/>
        </xdr:cNvSpPr>
      </xdr:nvSpPr>
      <xdr:spPr>
        <a:xfrm>
          <a:off x="7610475" y="10668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2'</a:t>
          </a:r>
        </a:p>
      </xdr:txBody>
    </xdr:sp>
    <xdr:clientData/>
  </xdr:oneCellAnchor>
  <xdr:oneCellAnchor>
    <xdr:from>
      <xdr:col>12</xdr:col>
      <xdr:colOff>28575</xdr:colOff>
      <xdr:row>64</xdr:row>
      <xdr:rowOff>95250</xdr:rowOff>
    </xdr:from>
    <xdr:ext cx="209550" cy="352425"/>
    <xdr:sp>
      <xdr:nvSpPr>
        <xdr:cNvPr id="28" name="TextBox 28"/>
        <xdr:cNvSpPr txBox="1">
          <a:spLocks noChangeArrowheads="1"/>
        </xdr:cNvSpPr>
      </xdr:nvSpPr>
      <xdr:spPr>
        <a:xfrm>
          <a:off x="7905750" y="10687050"/>
          <a:ext cx="209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2s</a:t>
          </a:r>
        </a:p>
      </xdr:txBody>
    </xdr:sp>
    <xdr:clientData/>
  </xdr:oneCellAnchor>
  <xdr:twoCellAnchor editAs="oneCell">
    <xdr:from>
      <xdr:col>0</xdr:col>
      <xdr:colOff>76200</xdr:colOff>
      <xdr:row>13</xdr:row>
      <xdr:rowOff>19050</xdr:rowOff>
    </xdr:from>
    <xdr:to>
      <xdr:col>7</xdr:col>
      <xdr:colOff>438150</xdr:colOff>
      <xdr:row>32</xdr:row>
      <xdr:rowOff>76200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143125"/>
          <a:ext cx="4543425" cy="31337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5</xdr:col>
      <xdr:colOff>47625</xdr:colOff>
      <xdr:row>25</xdr:row>
      <xdr:rowOff>47625</xdr:rowOff>
    </xdr:from>
    <xdr:to>
      <xdr:col>5</xdr:col>
      <xdr:colOff>352425</xdr:colOff>
      <xdr:row>26</xdr:row>
      <xdr:rowOff>19050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3133725" y="41148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12°C</a:t>
          </a:r>
        </a:p>
      </xdr:txBody>
    </xdr:sp>
    <xdr:clientData/>
  </xdr:twoCellAnchor>
  <xdr:twoCellAnchor>
    <xdr:from>
      <xdr:col>3</xdr:col>
      <xdr:colOff>323850</xdr:colOff>
      <xdr:row>22</xdr:row>
      <xdr:rowOff>76200</xdr:rowOff>
    </xdr:from>
    <xdr:to>
      <xdr:col>3</xdr:col>
      <xdr:colOff>533400</xdr:colOff>
      <xdr:row>23</xdr:row>
      <xdr:rowOff>133350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2209800" y="3657600"/>
          <a:ext cx="209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76200</xdr:rowOff>
    </xdr:from>
    <xdr:to>
      <xdr:col>5</xdr:col>
      <xdr:colOff>304800</xdr:colOff>
      <xdr:row>22</xdr:row>
      <xdr:rowOff>57150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2962275" y="3495675"/>
          <a:ext cx="428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1,4 MPa</a:t>
          </a:r>
        </a:p>
      </xdr:txBody>
    </xdr:sp>
    <xdr:clientData/>
  </xdr:twoCellAnchor>
  <xdr:twoCellAnchor>
    <xdr:from>
      <xdr:col>3</xdr:col>
      <xdr:colOff>209550</xdr:colOff>
      <xdr:row>24</xdr:row>
      <xdr:rowOff>57150</xdr:rowOff>
    </xdr:from>
    <xdr:to>
      <xdr:col>3</xdr:col>
      <xdr:colOff>533400</xdr:colOff>
      <xdr:row>25</xdr:row>
      <xdr:rowOff>9525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2095500" y="3962400"/>
          <a:ext cx="323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0.24975</cdr:x>
      <cdr:y>0.73025</cdr:y>
    </cdr:from>
    <cdr:to>
      <cdr:x>0.33475</cdr:x>
      <cdr:y>0.8335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1952625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0.50025</cdr:x>
      <cdr:y>0.202</cdr:y>
    </cdr:from>
    <cdr:to>
      <cdr:x>0.55975</cdr:x>
      <cdr:y>0.266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533400"/>
          <a:ext cx="20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0.81975</cdr:x>
      <cdr:y>0.37925</cdr:y>
    </cdr:from>
    <cdr:to>
      <cdr:x>0.92175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2752725" y="10096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0.51125</cdr:x>
      <cdr:y>0.209</cdr:y>
    </cdr:from>
    <cdr:to>
      <cdr:x>0.537</cdr:x>
      <cdr:y>0.24025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571500"/>
          <a:ext cx="857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0.8625</cdr:x>
      <cdr:y>0.688</cdr:y>
    </cdr:from>
    <cdr:to>
      <cdr:x>0.9425</cdr:x>
      <cdr:y>0.761</cdr:y>
    </cdr:to>
    <cdr:sp>
      <cdr:nvSpPr>
        <cdr:cNvPr id="2" name="TextBox 2"/>
        <cdr:cNvSpPr txBox="1">
          <a:spLocks noChangeArrowheads="1"/>
        </cdr:cNvSpPr>
      </cdr:nvSpPr>
      <cdr:spPr>
        <a:xfrm>
          <a:off x="2867025" y="188595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  <cdr:relSizeAnchor xmlns:cdr="http://schemas.openxmlformats.org/drawingml/2006/chartDrawing">
    <cdr:from>
      <cdr:x>0.19975</cdr:x>
      <cdr:y>0.6415</cdr:y>
    </cdr:from>
    <cdr:to>
      <cdr:x>0.27975</cdr:x>
      <cdr:y>0.7145</cdr:y>
    </cdr:to>
    <cdr:sp>
      <cdr:nvSpPr>
        <cdr:cNvPr id="3" name="TextBox 3"/>
        <cdr:cNvSpPr txBox="1">
          <a:spLocks noChangeArrowheads="1"/>
        </cdr:cNvSpPr>
      </cdr:nvSpPr>
      <cdr:spPr>
        <a:xfrm>
          <a:off x="657225" y="175260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0.25525</cdr:x>
      <cdr:y>0.71</cdr:y>
    </cdr:from>
    <cdr:to>
      <cdr:x>0.34</cdr:x>
      <cdr:y>0.798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222885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0.48775</cdr:x>
      <cdr:y>0.1895</cdr:y>
    </cdr:from>
    <cdr:to>
      <cdr:x>0.547</cdr:x>
      <cdr:y>0.241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5905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0.75675</cdr:x>
      <cdr:y>0.7385</cdr:y>
    </cdr:from>
    <cdr:to>
      <cdr:x>0.8585</cdr:x>
      <cdr:y>0.799</cdr:y>
    </cdr:to>
    <cdr:sp>
      <cdr:nvSpPr>
        <cdr:cNvPr id="3" name="TextBox 3"/>
        <cdr:cNvSpPr txBox="1">
          <a:spLocks noChangeArrowheads="1"/>
        </cdr:cNvSpPr>
      </cdr:nvSpPr>
      <cdr:spPr>
        <a:xfrm>
          <a:off x="2543175" y="23145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35</xdr:row>
      <xdr:rowOff>66675</xdr:rowOff>
    </xdr:from>
    <xdr:to>
      <xdr:col>12</xdr:col>
      <xdr:colOff>523875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5153025" y="5753100"/>
        <a:ext cx="33623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15</xdr:row>
      <xdr:rowOff>9525</xdr:rowOff>
    </xdr:from>
    <xdr:to>
      <xdr:col>12</xdr:col>
      <xdr:colOff>495300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153025" y="2457450"/>
        <a:ext cx="33337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314325</xdr:colOff>
      <xdr:row>17</xdr:row>
      <xdr:rowOff>76200</xdr:rowOff>
    </xdr:from>
    <xdr:ext cx="123825" cy="180975"/>
    <xdr:sp>
      <xdr:nvSpPr>
        <xdr:cNvPr id="3" name="TextBox 3"/>
        <xdr:cNvSpPr txBox="1">
          <a:spLocks noChangeArrowheads="1"/>
        </xdr:cNvSpPr>
      </xdr:nvSpPr>
      <xdr:spPr>
        <a:xfrm>
          <a:off x="2190750" y="28479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25</xdr:row>
      <xdr:rowOff>85725</xdr:rowOff>
    </xdr:from>
    <xdr:ext cx="123825" cy="180975"/>
    <xdr:sp>
      <xdr:nvSpPr>
        <xdr:cNvPr id="4" name="TextBox 4"/>
        <xdr:cNvSpPr txBox="1">
          <a:spLocks noChangeArrowheads="1"/>
        </xdr:cNvSpPr>
      </xdr:nvSpPr>
      <xdr:spPr>
        <a:xfrm>
          <a:off x="2505075" y="415290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27</xdr:row>
      <xdr:rowOff>47625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7867650" y="443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104775</xdr:rowOff>
    </xdr:from>
    <xdr:ext cx="76200" cy="142875"/>
    <xdr:sp>
      <xdr:nvSpPr>
        <xdr:cNvPr id="6" name="TextBox 6"/>
        <xdr:cNvSpPr txBox="1">
          <a:spLocks noChangeArrowheads="1"/>
        </xdr:cNvSpPr>
      </xdr:nvSpPr>
      <xdr:spPr>
        <a:xfrm>
          <a:off x="4171950" y="4171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62</xdr:row>
      <xdr:rowOff>66675</xdr:rowOff>
    </xdr:from>
    <xdr:ext cx="76200" cy="142875"/>
    <xdr:sp>
      <xdr:nvSpPr>
        <xdr:cNvPr id="7" name="TextBox 7"/>
        <xdr:cNvSpPr txBox="1">
          <a:spLocks noChangeArrowheads="1"/>
        </xdr:cNvSpPr>
      </xdr:nvSpPr>
      <xdr:spPr>
        <a:xfrm>
          <a:off x="4972050" y="10315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219075</xdr:colOff>
      <xdr:row>64</xdr:row>
      <xdr:rowOff>28575</xdr:rowOff>
    </xdr:from>
    <xdr:ext cx="76200" cy="142875"/>
    <xdr:sp>
      <xdr:nvSpPr>
        <xdr:cNvPr id="8" name="TextBox 8"/>
        <xdr:cNvSpPr txBox="1">
          <a:spLocks noChangeArrowheads="1"/>
        </xdr:cNvSpPr>
      </xdr:nvSpPr>
      <xdr:spPr>
        <a:xfrm>
          <a:off x="5000625" y="10601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62</xdr:row>
      <xdr:rowOff>114300</xdr:rowOff>
    </xdr:from>
    <xdr:ext cx="76200" cy="142875"/>
    <xdr:sp>
      <xdr:nvSpPr>
        <xdr:cNvPr id="9" name="TextBox 9"/>
        <xdr:cNvSpPr txBox="1">
          <a:spLocks noChangeArrowheads="1"/>
        </xdr:cNvSpPr>
      </xdr:nvSpPr>
      <xdr:spPr>
        <a:xfrm>
          <a:off x="6162675" y="10363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114300</xdr:rowOff>
    </xdr:from>
    <xdr:ext cx="76200" cy="142875"/>
    <xdr:sp>
      <xdr:nvSpPr>
        <xdr:cNvPr id="10" name="TextBox 10"/>
        <xdr:cNvSpPr txBox="1">
          <a:spLocks noChangeArrowheads="1"/>
        </xdr:cNvSpPr>
      </xdr:nvSpPr>
      <xdr:spPr>
        <a:xfrm>
          <a:off x="6162675" y="1068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161925</xdr:colOff>
      <xdr:row>67</xdr:row>
      <xdr:rowOff>123825</xdr:rowOff>
    </xdr:from>
    <xdr:ext cx="76200" cy="142875"/>
    <xdr:sp>
      <xdr:nvSpPr>
        <xdr:cNvPr id="11" name="TextBox 11"/>
        <xdr:cNvSpPr txBox="1">
          <a:spLocks noChangeArrowheads="1"/>
        </xdr:cNvSpPr>
      </xdr:nvSpPr>
      <xdr:spPr>
        <a:xfrm>
          <a:off x="7543800" y="11182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28575</xdr:rowOff>
    </xdr:from>
    <xdr:ext cx="76200" cy="180975"/>
    <xdr:sp>
      <xdr:nvSpPr>
        <xdr:cNvPr id="12" name="TextBox 12"/>
        <xdr:cNvSpPr txBox="1">
          <a:spLocks noChangeArrowheads="1"/>
        </xdr:cNvSpPr>
      </xdr:nvSpPr>
      <xdr:spPr>
        <a:xfrm>
          <a:off x="860107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581025</xdr:colOff>
      <xdr:row>24</xdr:row>
      <xdr:rowOff>104775</xdr:rowOff>
    </xdr:from>
    <xdr:ext cx="142875" cy="200025"/>
    <xdr:sp>
      <xdr:nvSpPr>
        <xdr:cNvPr id="13" name="TextBox 13"/>
        <xdr:cNvSpPr txBox="1">
          <a:spLocks noChangeArrowheads="1"/>
        </xdr:cNvSpPr>
      </xdr:nvSpPr>
      <xdr:spPr>
        <a:xfrm>
          <a:off x="7962900" y="40100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11</xdr:col>
      <xdr:colOff>409575</xdr:colOff>
      <xdr:row>21</xdr:row>
      <xdr:rowOff>0</xdr:rowOff>
    </xdr:from>
    <xdr:ext cx="209550" cy="200025"/>
    <xdr:sp>
      <xdr:nvSpPr>
        <xdr:cNvPr id="14" name="TextBox 14"/>
        <xdr:cNvSpPr txBox="1">
          <a:spLocks noChangeArrowheads="1"/>
        </xdr:cNvSpPr>
      </xdr:nvSpPr>
      <xdr:spPr>
        <a:xfrm>
          <a:off x="7791450" y="34194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2s</a:t>
          </a:r>
        </a:p>
      </xdr:txBody>
    </xdr:sp>
    <xdr:clientData/>
  </xdr:oneCellAnchor>
  <xdr:oneCellAnchor>
    <xdr:from>
      <xdr:col>9</xdr:col>
      <xdr:colOff>390525</xdr:colOff>
      <xdr:row>21</xdr:row>
      <xdr:rowOff>152400</xdr:rowOff>
    </xdr:from>
    <xdr:ext cx="142875" cy="200025"/>
    <xdr:sp>
      <xdr:nvSpPr>
        <xdr:cNvPr id="15" name="TextBox 16"/>
        <xdr:cNvSpPr txBox="1">
          <a:spLocks noChangeArrowheads="1"/>
        </xdr:cNvSpPr>
      </xdr:nvSpPr>
      <xdr:spPr>
        <a:xfrm>
          <a:off x="6553200" y="3571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9</xdr:col>
      <xdr:colOff>400050</xdr:colOff>
      <xdr:row>24</xdr:row>
      <xdr:rowOff>104775</xdr:rowOff>
    </xdr:from>
    <xdr:ext cx="142875" cy="200025"/>
    <xdr:sp>
      <xdr:nvSpPr>
        <xdr:cNvPr id="16" name="TextBox 17"/>
        <xdr:cNvSpPr txBox="1">
          <a:spLocks noChangeArrowheads="1"/>
        </xdr:cNvSpPr>
      </xdr:nvSpPr>
      <xdr:spPr>
        <a:xfrm>
          <a:off x="6562725" y="40100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12</xdr:col>
      <xdr:colOff>0</xdr:colOff>
      <xdr:row>41</xdr:row>
      <xdr:rowOff>85725</xdr:rowOff>
    </xdr:from>
    <xdr:ext cx="142875" cy="200025"/>
    <xdr:sp>
      <xdr:nvSpPr>
        <xdr:cNvPr id="17" name="TextBox 18"/>
        <xdr:cNvSpPr txBox="1">
          <a:spLocks noChangeArrowheads="1"/>
        </xdr:cNvSpPr>
      </xdr:nvSpPr>
      <xdr:spPr>
        <a:xfrm>
          <a:off x="7991475" y="67913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11</xdr:col>
      <xdr:colOff>371475</xdr:colOff>
      <xdr:row>39</xdr:row>
      <xdr:rowOff>47625</xdr:rowOff>
    </xdr:from>
    <xdr:ext cx="209550" cy="200025"/>
    <xdr:sp>
      <xdr:nvSpPr>
        <xdr:cNvPr id="18" name="TextBox 19"/>
        <xdr:cNvSpPr txBox="1">
          <a:spLocks noChangeArrowheads="1"/>
        </xdr:cNvSpPr>
      </xdr:nvSpPr>
      <xdr:spPr>
        <a:xfrm>
          <a:off x="7753350" y="64293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2s</a:t>
          </a:r>
        </a:p>
      </xdr:txBody>
    </xdr:sp>
    <xdr:clientData/>
  </xdr:oneCellAnchor>
  <xdr:oneCellAnchor>
    <xdr:from>
      <xdr:col>12</xdr:col>
      <xdr:colOff>0</xdr:colOff>
      <xdr:row>39</xdr:row>
      <xdr:rowOff>47625</xdr:rowOff>
    </xdr:from>
    <xdr:ext cx="142875" cy="200025"/>
    <xdr:sp>
      <xdr:nvSpPr>
        <xdr:cNvPr id="19" name="TextBox 20"/>
        <xdr:cNvSpPr txBox="1">
          <a:spLocks noChangeArrowheads="1"/>
        </xdr:cNvSpPr>
      </xdr:nvSpPr>
      <xdr:spPr>
        <a:xfrm>
          <a:off x="7991475" y="64293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8</xdr:col>
      <xdr:colOff>1295400</xdr:colOff>
      <xdr:row>47</xdr:row>
      <xdr:rowOff>152400</xdr:rowOff>
    </xdr:from>
    <xdr:ext cx="142875" cy="200025"/>
    <xdr:sp>
      <xdr:nvSpPr>
        <xdr:cNvPr id="20" name="TextBox 21"/>
        <xdr:cNvSpPr txBox="1">
          <a:spLocks noChangeArrowheads="1"/>
        </xdr:cNvSpPr>
      </xdr:nvSpPr>
      <xdr:spPr>
        <a:xfrm>
          <a:off x="6076950" y="79724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9</xdr:col>
      <xdr:colOff>228600</xdr:colOff>
      <xdr:row>48</xdr:row>
      <xdr:rowOff>0</xdr:rowOff>
    </xdr:from>
    <xdr:ext cx="142875" cy="200025"/>
    <xdr:sp>
      <xdr:nvSpPr>
        <xdr:cNvPr id="21" name="TextBox 22"/>
        <xdr:cNvSpPr txBox="1">
          <a:spLocks noChangeArrowheads="1"/>
        </xdr:cNvSpPr>
      </xdr:nvSpPr>
      <xdr:spPr>
        <a:xfrm>
          <a:off x="6391275" y="79819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8</xdr:col>
      <xdr:colOff>400050</xdr:colOff>
      <xdr:row>54</xdr:row>
      <xdr:rowOff>76200</xdr:rowOff>
    </xdr:from>
    <xdr:to>
      <xdr:col>12</xdr:col>
      <xdr:colOff>561975</xdr:colOff>
      <xdr:row>73</xdr:row>
      <xdr:rowOff>142875</xdr:rowOff>
    </xdr:to>
    <xdr:graphicFrame>
      <xdr:nvGraphicFramePr>
        <xdr:cNvPr id="22" name="Chart 23"/>
        <xdr:cNvGraphicFramePr/>
      </xdr:nvGraphicFramePr>
      <xdr:xfrm>
        <a:off x="5181600" y="9029700"/>
        <a:ext cx="33718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352425</xdr:colOff>
      <xdr:row>65</xdr:row>
      <xdr:rowOff>95250</xdr:rowOff>
    </xdr:from>
    <xdr:ext cx="142875" cy="200025"/>
    <xdr:sp>
      <xdr:nvSpPr>
        <xdr:cNvPr id="23" name="TextBox 24"/>
        <xdr:cNvSpPr txBox="1">
          <a:spLocks noChangeArrowheads="1"/>
        </xdr:cNvSpPr>
      </xdr:nvSpPr>
      <xdr:spPr>
        <a:xfrm>
          <a:off x="6515100" y="10829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11</xdr:col>
      <xdr:colOff>485775</xdr:colOff>
      <xdr:row>65</xdr:row>
      <xdr:rowOff>152400</xdr:rowOff>
    </xdr:from>
    <xdr:ext cx="142875" cy="200025"/>
    <xdr:sp>
      <xdr:nvSpPr>
        <xdr:cNvPr id="24" name="TextBox 25"/>
        <xdr:cNvSpPr txBox="1">
          <a:spLocks noChangeArrowheads="1"/>
        </xdr:cNvSpPr>
      </xdr:nvSpPr>
      <xdr:spPr>
        <a:xfrm>
          <a:off x="7867650" y="108870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9</xdr:col>
      <xdr:colOff>438150</xdr:colOff>
      <xdr:row>62</xdr:row>
      <xdr:rowOff>133350</xdr:rowOff>
    </xdr:from>
    <xdr:ext cx="142875" cy="200025"/>
    <xdr:sp>
      <xdr:nvSpPr>
        <xdr:cNvPr id="25" name="TextBox 26"/>
        <xdr:cNvSpPr txBox="1">
          <a:spLocks noChangeArrowheads="1"/>
        </xdr:cNvSpPr>
      </xdr:nvSpPr>
      <xdr:spPr>
        <a:xfrm>
          <a:off x="6600825" y="103822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12</xdr:col>
      <xdr:colOff>114300</xdr:colOff>
      <xdr:row>62</xdr:row>
      <xdr:rowOff>47625</xdr:rowOff>
    </xdr:from>
    <xdr:ext cx="142875" cy="200025"/>
    <xdr:sp>
      <xdr:nvSpPr>
        <xdr:cNvPr id="26" name="TextBox 27"/>
        <xdr:cNvSpPr txBox="1">
          <a:spLocks noChangeArrowheads="1"/>
        </xdr:cNvSpPr>
      </xdr:nvSpPr>
      <xdr:spPr>
        <a:xfrm>
          <a:off x="8105775" y="1029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11</xdr:col>
      <xdr:colOff>523875</xdr:colOff>
      <xdr:row>62</xdr:row>
      <xdr:rowOff>38100</xdr:rowOff>
    </xdr:from>
    <xdr:ext cx="209550" cy="352425"/>
    <xdr:sp>
      <xdr:nvSpPr>
        <xdr:cNvPr id="27" name="TextBox 28"/>
        <xdr:cNvSpPr txBox="1">
          <a:spLocks noChangeArrowheads="1"/>
        </xdr:cNvSpPr>
      </xdr:nvSpPr>
      <xdr:spPr>
        <a:xfrm>
          <a:off x="7905750" y="10287000"/>
          <a:ext cx="209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2s</a:t>
          </a:r>
        </a:p>
      </xdr:txBody>
    </xdr:sp>
    <xdr:clientData/>
  </xdr:oneCellAnchor>
  <xdr:twoCellAnchor editAs="oneCell">
    <xdr:from>
      <xdr:col>0</xdr:col>
      <xdr:colOff>76200</xdr:colOff>
      <xdr:row>15</xdr:row>
      <xdr:rowOff>19050</xdr:rowOff>
    </xdr:from>
    <xdr:to>
      <xdr:col>7</xdr:col>
      <xdr:colOff>447675</xdr:colOff>
      <xdr:row>34</xdr:row>
      <xdr:rowOff>76200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466975"/>
          <a:ext cx="4543425" cy="31337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5</xdr:col>
      <xdr:colOff>47625</xdr:colOff>
      <xdr:row>27</xdr:row>
      <xdr:rowOff>47625</xdr:rowOff>
    </xdr:from>
    <xdr:to>
      <xdr:col>5</xdr:col>
      <xdr:colOff>352425</xdr:colOff>
      <xdr:row>28</xdr:row>
      <xdr:rowOff>19050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3124200" y="4438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12°C</a:t>
          </a:r>
        </a:p>
      </xdr:txBody>
    </xdr:sp>
    <xdr:clientData/>
  </xdr:twoCellAnchor>
  <xdr:twoCellAnchor>
    <xdr:from>
      <xdr:col>3</xdr:col>
      <xdr:colOff>438150</xdr:colOff>
      <xdr:row>24</xdr:row>
      <xdr:rowOff>114300</xdr:rowOff>
    </xdr:from>
    <xdr:to>
      <xdr:col>4</xdr:col>
      <xdr:colOff>85725</xdr:colOff>
      <xdr:row>25</xdr:row>
      <xdr:rowOff>104775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2314575" y="4019550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23</xdr:row>
      <xdr:rowOff>76200</xdr:rowOff>
    </xdr:from>
    <xdr:to>
      <xdr:col>5</xdr:col>
      <xdr:colOff>333375</xdr:colOff>
      <xdr:row>24</xdr:row>
      <xdr:rowOff>57150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2981325" y="3819525"/>
          <a:ext cx="428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1,4 MPa</a:t>
          </a:r>
        </a:p>
      </xdr:txBody>
    </xdr:sp>
    <xdr:clientData/>
  </xdr:twoCellAnchor>
  <xdr:twoCellAnchor>
    <xdr:from>
      <xdr:col>3</xdr:col>
      <xdr:colOff>381000</xdr:colOff>
      <xdr:row>26</xdr:row>
      <xdr:rowOff>57150</xdr:rowOff>
    </xdr:from>
    <xdr:to>
      <xdr:col>4</xdr:col>
      <xdr:colOff>85725</xdr:colOff>
      <xdr:row>27</xdr:row>
      <xdr:rowOff>28575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2257425" y="42862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19050</xdr:colOff>
      <xdr:row>20</xdr:row>
      <xdr:rowOff>142875</xdr:rowOff>
    </xdr:from>
    <xdr:ext cx="142875" cy="200025"/>
    <xdr:sp>
      <xdr:nvSpPr>
        <xdr:cNvPr id="33" name="TextBox 35"/>
        <xdr:cNvSpPr txBox="1">
          <a:spLocks noChangeArrowheads="1"/>
        </xdr:cNvSpPr>
      </xdr:nvSpPr>
      <xdr:spPr>
        <a:xfrm>
          <a:off x="8010525" y="34004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0.632</cdr:y>
    </cdr:from>
    <cdr:to>
      <cdr:x>0.2795</cdr:x>
      <cdr:y>0.73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1781175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0.49125</cdr:x>
      <cdr:y>0.19075</cdr:y>
    </cdr:from>
    <cdr:to>
      <cdr:x>0.55075</cdr:x>
      <cdr:y>0.2515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533400"/>
          <a:ext cx="20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0.8795</cdr:x>
      <cdr:y>0.3</cdr:y>
    </cdr:from>
    <cdr:to>
      <cdr:x>0.9815</cdr:x>
      <cdr:y>0.3845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838200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  <cdr:relSizeAnchor xmlns:cdr="http://schemas.openxmlformats.org/drawingml/2006/chartDrawing">
    <cdr:from>
      <cdr:x>0.70325</cdr:x>
      <cdr:y>0.31325</cdr:y>
    </cdr:from>
    <cdr:to>
      <cdr:x>0.7515</cdr:x>
      <cdr:y>0.38425</cdr:y>
    </cdr:to>
    <cdr:sp>
      <cdr:nvSpPr>
        <cdr:cNvPr id="4" name="TextBox 4"/>
        <cdr:cNvSpPr txBox="1">
          <a:spLocks noChangeArrowheads="1"/>
        </cdr:cNvSpPr>
      </cdr:nvSpPr>
      <cdr:spPr>
        <a:xfrm>
          <a:off x="2362200" y="87630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0.64375</cdr:y>
    </cdr:from>
    <cdr:to>
      <cdr:x>0.27775</cdr:x>
      <cdr:y>0.73575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19240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0.48675</cdr:x>
      <cdr:y>0.1965</cdr:y>
    </cdr:from>
    <cdr:to>
      <cdr:x>0.546</cdr:x>
      <cdr:y>0.26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581025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0.8335</cdr:x>
      <cdr:y>0.6275</cdr:y>
    </cdr:from>
    <cdr:to>
      <cdr:x>0.93525</cdr:x>
      <cdr:y>0.70675</cdr:y>
    </cdr:to>
    <cdr:sp>
      <cdr:nvSpPr>
        <cdr:cNvPr id="3" name="TextBox 3"/>
        <cdr:cNvSpPr txBox="1">
          <a:spLocks noChangeArrowheads="1"/>
        </cdr:cNvSpPr>
      </cdr:nvSpPr>
      <cdr:spPr>
        <a:xfrm>
          <a:off x="2809875" y="1876425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133350</xdr:rowOff>
    </xdr:from>
    <xdr:to>
      <xdr:col>16</xdr:col>
      <xdr:colOff>419100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6991350" y="133350"/>
        <a:ext cx="3429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4</xdr:row>
      <xdr:rowOff>0</xdr:rowOff>
    </xdr:from>
    <xdr:ext cx="161925" cy="190500"/>
    <xdr:sp>
      <xdr:nvSpPr>
        <xdr:cNvPr id="2" name="TextBox 2"/>
        <xdr:cNvSpPr txBox="1">
          <a:spLocks noChangeArrowheads="1"/>
        </xdr:cNvSpPr>
      </xdr:nvSpPr>
      <xdr:spPr>
        <a:xfrm>
          <a:off x="7562850" y="752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11</xdr:col>
      <xdr:colOff>95250</xdr:colOff>
      <xdr:row>15</xdr:row>
      <xdr:rowOff>66675</xdr:rowOff>
    </xdr:from>
    <xdr:to>
      <xdr:col>16</xdr:col>
      <xdr:colOff>409575</xdr:colOff>
      <xdr:row>26</xdr:row>
      <xdr:rowOff>161925</xdr:rowOff>
    </xdr:to>
    <xdr:graphicFrame>
      <xdr:nvGraphicFramePr>
        <xdr:cNvPr id="3" name="Chart 3"/>
        <xdr:cNvGraphicFramePr/>
      </xdr:nvGraphicFramePr>
      <xdr:xfrm>
        <a:off x="7048500" y="3543300"/>
        <a:ext cx="33623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31</xdr:row>
      <xdr:rowOff>0</xdr:rowOff>
    </xdr:from>
    <xdr:to>
      <xdr:col>16</xdr:col>
      <xdr:colOff>409575</xdr:colOff>
      <xdr:row>49</xdr:row>
      <xdr:rowOff>85725</xdr:rowOff>
    </xdr:to>
    <xdr:graphicFrame>
      <xdr:nvGraphicFramePr>
        <xdr:cNvPr id="4" name="Chart 4"/>
        <xdr:cNvGraphicFramePr/>
      </xdr:nvGraphicFramePr>
      <xdr:xfrm>
        <a:off x="7038975" y="7096125"/>
        <a:ext cx="33718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15</xdr:col>
      <xdr:colOff>142875</xdr:colOff>
      <xdr:row>35</xdr:row>
      <xdr:rowOff>95250</xdr:rowOff>
    </xdr:from>
    <xdr:ext cx="161925" cy="200025"/>
    <xdr:sp>
      <xdr:nvSpPr>
        <xdr:cNvPr id="5" name="TextBox 5"/>
        <xdr:cNvSpPr txBox="1">
          <a:spLocks noChangeArrowheads="1"/>
        </xdr:cNvSpPr>
      </xdr:nvSpPr>
      <xdr:spPr>
        <a:xfrm>
          <a:off x="9534525" y="7839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</cdr:x>
      <cdr:y>0.6915</cdr:y>
    </cdr:from>
    <cdr:to>
      <cdr:x>0.26925</cdr:x>
      <cdr:y>0.74825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196215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0.495</cdr:x>
      <cdr:y>0.20325</cdr:y>
    </cdr:from>
    <cdr:to>
      <cdr:x>0.55325</cdr:x>
      <cdr:y>0.26</cdr:y>
    </cdr:to>
    <cdr:sp>
      <cdr:nvSpPr>
        <cdr:cNvPr id="2" name="TextBox 2"/>
        <cdr:cNvSpPr txBox="1">
          <a:spLocks noChangeArrowheads="1"/>
        </cdr:cNvSpPr>
      </cdr:nvSpPr>
      <cdr:spPr>
        <a:xfrm>
          <a:off x="1695450" y="57150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0.86075</cdr:x>
      <cdr:y>0.69275</cdr:y>
    </cdr:from>
    <cdr:to>
      <cdr:x>0.9385</cdr:x>
      <cdr:y>0.763</cdr:y>
    </cdr:to>
    <cdr:sp>
      <cdr:nvSpPr>
        <cdr:cNvPr id="3" name="TextBox 3"/>
        <cdr:cNvSpPr txBox="1">
          <a:spLocks noChangeArrowheads="1"/>
        </cdr:cNvSpPr>
      </cdr:nvSpPr>
      <cdr:spPr>
        <a:xfrm>
          <a:off x="2943225" y="19716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  <cdr:relSizeAnchor xmlns:cdr="http://schemas.openxmlformats.org/drawingml/2006/chartDrawing">
    <cdr:from>
      <cdr:x>0.664</cdr:x>
      <cdr:y>0.2555</cdr:y>
    </cdr:from>
    <cdr:to>
      <cdr:x>0.7085</cdr:x>
      <cdr:y>0.32575</cdr:y>
    </cdr:to>
    <cdr:sp>
      <cdr:nvSpPr>
        <cdr:cNvPr id="4" name="TextBox 4"/>
        <cdr:cNvSpPr txBox="1">
          <a:spLocks noChangeArrowheads="1"/>
        </cdr:cNvSpPr>
      </cdr:nvSpPr>
      <cdr:spPr>
        <a:xfrm>
          <a:off x="2276475" y="723900"/>
          <a:ext cx="152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</cdr:x>
      <cdr:y>0.642</cdr:y>
    </cdr:from>
    <cdr:to>
      <cdr:x>0.288</cdr:x>
      <cdr:y>0.732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96215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0.49675</cdr:x>
      <cdr:y>0.181</cdr:y>
    </cdr:from>
    <cdr:to>
      <cdr:x>0.55625</cdr:x>
      <cdr:y>0.23375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552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0.8965</cdr:x>
      <cdr:y>0.27625</cdr:y>
    </cdr:from>
    <cdr:to>
      <cdr:x>0.9985</cdr:x>
      <cdr:y>0.354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838200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  <cdr:relSizeAnchor xmlns:cdr="http://schemas.openxmlformats.org/drawingml/2006/chartDrawing">
    <cdr:from>
      <cdr:x>0.6445</cdr:x>
      <cdr:y>0.2875</cdr:y>
    </cdr:from>
    <cdr:to>
      <cdr:x>0.69275</cdr:x>
      <cdr:y>0.35275</cdr:y>
    </cdr:to>
    <cdr:sp>
      <cdr:nvSpPr>
        <cdr:cNvPr id="4" name="TextBox 4"/>
        <cdr:cNvSpPr txBox="1">
          <a:spLocks noChangeArrowheads="1"/>
        </cdr:cNvSpPr>
      </cdr:nvSpPr>
      <cdr:spPr>
        <a:xfrm>
          <a:off x="2162175" y="87630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0.544</cdr:y>
    </cdr:from>
    <cdr:to>
      <cdr:x>0.251</cdr:x>
      <cdr:y>0.62475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8573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x=0</a:t>
          </a:r>
        </a:p>
      </cdr:txBody>
    </cdr:sp>
  </cdr:relSizeAnchor>
  <cdr:relSizeAnchor xmlns:cdr="http://schemas.openxmlformats.org/drawingml/2006/chartDrawing">
    <cdr:from>
      <cdr:x>0.5085</cdr:x>
      <cdr:y>0.17975</cdr:y>
    </cdr:from>
    <cdr:to>
      <cdr:x>0.56775</cdr:x>
      <cdr:y>0.23275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0" y="609600"/>
          <a:ext cx="200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0.87825</cdr:x>
      <cdr:y>0.63825</cdr:y>
    </cdr:from>
    <cdr:to>
      <cdr:x>0.98</cdr:x>
      <cdr:y>0.708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2181225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x=1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133350</xdr:rowOff>
    </xdr:from>
    <xdr:to>
      <xdr:col>16</xdr:col>
      <xdr:colOff>419100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6991350" y="133350"/>
        <a:ext cx="3429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4</xdr:row>
      <xdr:rowOff>0</xdr:rowOff>
    </xdr:from>
    <xdr:ext cx="161925" cy="190500"/>
    <xdr:sp>
      <xdr:nvSpPr>
        <xdr:cNvPr id="2" name="TextBox 2"/>
        <xdr:cNvSpPr txBox="1">
          <a:spLocks noChangeArrowheads="1"/>
        </xdr:cNvSpPr>
      </xdr:nvSpPr>
      <xdr:spPr>
        <a:xfrm>
          <a:off x="7562850" y="752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11</xdr:col>
      <xdr:colOff>95250</xdr:colOff>
      <xdr:row>15</xdr:row>
      <xdr:rowOff>66675</xdr:rowOff>
    </xdr:from>
    <xdr:to>
      <xdr:col>16</xdr:col>
      <xdr:colOff>409575</xdr:colOff>
      <xdr:row>27</xdr:row>
      <xdr:rowOff>161925</xdr:rowOff>
    </xdr:to>
    <xdr:graphicFrame>
      <xdr:nvGraphicFramePr>
        <xdr:cNvPr id="3" name="Chart 3"/>
        <xdr:cNvGraphicFramePr/>
      </xdr:nvGraphicFramePr>
      <xdr:xfrm>
        <a:off x="7048500" y="3543300"/>
        <a:ext cx="3362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32</xdr:row>
      <xdr:rowOff>0</xdr:rowOff>
    </xdr:from>
    <xdr:to>
      <xdr:col>16</xdr:col>
      <xdr:colOff>409575</xdr:colOff>
      <xdr:row>48</xdr:row>
      <xdr:rowOff>57150</xdr:rowOff>
    </xdr:to>
    <xdr:graphicFrame>
      <xdr:nvGraphicFramePr>
        <xdr:cNvPr id="4" name="Chart 4"/>
        <xdr:cNvGraphicFramePr/>
      </xdr:nvGraphicFramePr>
      <xdr:xfrm>
        <a:off x="7038975" y="7686675"/>
        <a:ext cx="33718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15</xdr:col>
      <xdr:colOff>142875</xdr:colOff>
      <xdr:row>46</xdr:row>
      <xdr:rowOff>28575</xdr:rowOff>
    </xdr:from>
    <xdr:ext cx="161925" cy="200025"/>
    <xdr:sp>
      <xdr:nvSpPr>
        <xdr:cNvPr id="5" name="TextBox 5"/>
        <xdr:cNvSpPr txBox="1">
          <a:spLocks noChangeArrowheads="1"/>
        </xdr:cNvSpPr>
      </xdr:nvSpPr>
      <xdr:spPr>
        <a:xfrm>
          <a:off x="9534525" y="107537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15</xdr:col>
      <xdr:colOff>47625</xdr:colOff>
      <xdr:row>35</xdr:row>
      <xdr:rowOff>95250</xdr:rowOff>
    </xdr:from>
    <xdr:ext cx="161925" cy="190500"/>
    <xdr:sp>
      <xdr:nvSpPr>
        <xdr:cNvPr id="6" name="TextBox 6"/>
        <xdr:cNvSpPr txBox="1">
          <a:spLocks noChangeArrowheads="1"/>
        </xdr:cNvSpPr>
      </xdr:nvSpPr>
      <xdr:spPr>
        <a:xfrm>
          <a:off x="9439275" y="85248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7.xml" /><Relationship Id="rId1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21.xml" /><Relationship Id="rId1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25.xml" /><Relationship Id="rId1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oleObject" Target="../embeddings/oleObject_7_7.bin" /><Relationship Id="rId9" Type="http://schemas.openxmlformats.org/officeDocument/2006/relationships/vmlDrawing" Target="../drawings/vmlDrawing4.vml" /><Relationship Id="rId10" Type="http://schemas.openxmlformats.org/officeDocument/2006/relationships/drawing" Target="../drawings/drawing29.xml" /><Relationship Id="rId1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showGridLines="0" tabSelected="1" workbookViewId="0" topLeftCell="A1">
      <selection activeCell="K60" sqref="K60"/>
    </sheetView>
  </sheetViews>
  <sheetFormatPr defaultColWidth="9.140625" defaultRowHeight="12.75"/>
  <cols>
    <col min="1" max="4" width="9.140625" style="82" customWidth="1"/>
    <col min="5" max="5" width="15.8515625" style="82" customWidth="1"/>
    <col min="6" max="6" width="4.57421875" style="82" customWidth="1"/>
    <col min="7" max="10" width="9.140625" style="82" customWidth="1"/>
    <col min="11" max="11" width="6.8515625" style="82" customWidth="1"/>
    <col min="12" max="16384" width="9.140625" style="82" customWidth="1"/>
  </cols>
  <sheetData>
    <row r="1" spans="2:11" ht="19.5" thickBot="1" thickTop="1">
      <c r="B1" s="118" t="s">
        <v>36</v>
      </c>
      <c r="C1" s="119"/>
      <c r="D1" s="119"/>
      <c r="E1" s="119"/>
      <c r="F1" s="119"/>
      <c r="G1" s="119"/>
      <c r="H1" s="119"/>
      <c r="I1" s="119"/>
      <c r="J1" s="119"/>
      <c r="K1" s="120"/>
    </row>
    <row r="2" ht="13.5" thickTop="1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6" ht="13.5" thickBot="1"/>
    <row r="27" spans="2:11" ht="19.5" thickBot="1" thickTop="1">
      <c r="B27" s="118" t="s">
        <v>37</v>
      </c>
      <c r="C27" s="119"/>
      <c r="D27" s="119"/>
      <c r="E27" s="119"/>
      <c r="F27" s="119"/>
      <c r="G27" s="119"/>
      <c r="H27" s="119"/>
      <c r="I27" s="119"/>
      <c r="J27" s="119"/>
      <c r="K27" s="120"/>
    </row>
    <row r="28" ht="13.5" thickTop="1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3.5" thickBot="1"/>
    <row r="57" spans="2:8" ht="16.5" thickBot="1" thickTop="1">
      <c r="B57" s="136" t="s">
        <v>38</v>
      </c>
      <c r="C57" s="137"/>
      <c r="D57" s="137"/>
      <c r="E57" s="137"/>
      <c r="F57" s="137"/>
      <c r="G57" s="137"/>
      <c r="H57" s="138"/>
    </row>
    <row r="58" ht="13.5" thickTop="1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mergeCells count="3">
    <mergeCell ref="B57:H57"/>
    <mergeCell ref="B1:K1"/>
    <mergeCell ref="B27:K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workbookViewId="0" topLeftCell="E24">
      <selection activeCell="R30" sqref="R30"/>
    </sheetView>
  </sheetViews>
  <sheetFormatPr defaultColWidth="9.140625" defaultRowHeight="12.75" customHeight="1"/>
  <cols>
    <col min="1" max="1" width="5.00390625" style="9" customWidth="1"/>
    <col min="2" max="3" width="8.00390625" style="4" customWidth="1"/>
    <col min="4" max="7" width="9.00390625" style="4" customWidth="1"/>
    <col min="8" max="8" width="6.7109375" style="4" customWidth="1"/>
    <col min="9" max="10" width="15.7109375" style="10" customWidth="1"/>
    <col min="11" max="11" width="9.140625" style="10" customWidth="1"/>
    <col min="12" max="12" width="9.140625" style="4" customWidth="1"/>
    <col min="13" max="16384" width="9.140625" style="5" customWidth="1"/>
  </cols>
  <sheetData>
    <row r="1" spans="1:11" ht="12.75" customHeight="1" thickBot="1">
      <c r="A1" s="62" t="s">
        <v>17</v>
      </c>
      <c r="B1" s="63"/>
      <c r="C1" s="63"/>
      <c r="D1" s="64" t="s">
        <v>0</v>
      </c>
      <c r="E1" s="64" t="s">
        <v>1</v>
      </c>
      <c r="F1" s="64" t="s">
        <v>0</v>
      </c>
      <c r="G1" s="64" t="s">
        <v>0</v>
      </c>
      <c r="H1" s="63"/>
      <c r="I1" s="63"/>
      <c r="J1" s="63"/>
      <c r="K1" s="2"/>
    </row>
    <row r="2" spans="1:11" ht="14.25" customHeight="1">
      <c r="A2" s="65"/>
      <c r="B2" s="66" t="s">
        <v>2</v>
      </c>
      <c r="C2" s="66" t="s">
        <v>3</v>
      </c>
      <c r="D2" s="66" t="s">
        <v>4</v>
      </c>
      <c r="E2" s="66" t="s">
        <v>5</v>
      </c>
      <c r="F2" s="66" t="s">
        <v>6</v>
      </c>
      <c r="G2" s="66" t="s">
        <v>7</v>
      </c>
      <c r="H2" s="66" t="s">
        <v>8</v>
      </c>
      <c r="I2" s="66" t="s">
        <v>9</v>
      </c>
      <c r="J2" s="67"/>
      <c r="K2" s="7"/>
    </row>
    <row r="3" spans="1:11" ht="12.75" customHeight="1">
      <c r="A3" s="68"/>
      <c r="B3" s="69" t="s">
        <v>10</v>
      </c>
      <c r="C3" s="69" t="s">
        <v>11</v>
      </c>
      <c r="D3" s="69" t="s">
        <v>12</v>
      </c>
      <c r="E3" s="69" t="s">
        <v>13</v>
      </c>
      <c r="F3" s="69" t="s">
        <v>13</v>
      </c>
      <c r="G3" s="69" t="s">
        <v>14</v>
      </c>
      <c r="H3" s="70"/>
      <c r="I3" s="70"/>
      <c r="J3" s="70"/>
      <c r="K3" s="2"/>
    </row>
    <row r="4" spans="1:11" ht="19.5" customHeight="1">
      <c r="A4" s="68">
        <v>1</v>
      </c>
      <c r="B4" s="70">
        <v>-25</v>
      </c>
      <c r="C4" s="70">
        <v>0.1237</v>
      </c>
      <c r="D4" s="70">
        <v>0.0006786</v>
      </c>
      <c r="E4" s="70">
        <v>13.24</v>
      </c>
      <c r="F4" s="70">
        <v>13.33</v>
      </c>
      <c r="G4" s="70">
        <v>0.05522</v>
      </c>
      <c r="H4" s="70">
        <v>0</v>
      </c>
      <c r="I4" s="70" t="s">
        <v>15</v>
      </c>
      <c r="J4" s="70"/>
      <c r="K4" s="2"/>
    </row>
    <row r="5" spans="1:11" ht="19.5" customHeight="1">
      <c r="A5" s="68">
        <v>3</v>
      </c>
      <c r="B5" s="70">
        <v>-15</v>
      </c>
      <c r="C5" s="70">
        <v>0.1826</v>
      </c>
      <c r="D5" s="70">
        <v>0.0006926</v>
      </c>
      <c r="E5" s="70">
        <v>22.2</v>
      </c>
      <c r="F5" s="70">
        <v>22.33</v>
      </c>
      <c r="G5" s="70">
        <v>0.09063</v>
      </c>
      <c r="H5" s="70">
        <v>0</v>
      </c>
      <c r="I5" s="70" t="s">
        <v>15</v>
      </c>
      <c r="J5" s="70"/>
      <c r="K5" s="2"/>
    </row>
    <row r="6" spans="1:11" ht="19.5" customHeight="1">
      <c r="A6" s="68">
        <v>5</v>
      </c>
      <c r="B6" s="70">
        <v>0</v>
      </c>
      <c r="C6" s="70">
        <v>0.3086</v>
      </c>
      <c r="D6" s="70">
        <v>0.0007159</v>
      </c>
      <c r="E6" s="70">
        <v>35.83</v>
      </c>
      <c r="F6" s="70">
        <v>36.05</v>
      </c>
      <c r="G6" s="70">
        <v>0.142</v>
      </c>
      <c r="H6" s="70">
        <v>0</v>
      </c>
      <c r="I6" s="70" t="s">
        <v>15</v>
      </c>
      <c r="J6" s="70"/>
      <c r="K6" s="2"/>
    </row>
    <row r="7" spans="1:11" ht="19.5" customHeight="1">
      <c r="A7" s="68">
        <v>7</v>
      </c>
      <c r="B7" s="70">
        <v>15</v>
      </c>
      <c r="C7" s="70">
        <v>0.4914</v>
      </c>
      <c r="D7" s="70">
        <v>0.0007426</v>
      </c>
      <c r="E7" s="70">
        <v>49.73</v>
      </c>
      <c r="F7" s="70">
        <v>50.1</v>
      </c>
      <c r="G7" s="70">
        <v>0.1915</v>
      </c>
      <c r="H7" s="70">
        <v>0</v>
      </c>
      <c r="I7" s="70" t="s">
        <v>15</v>
      </c>
      <c r="J7" s="70"/>
      <c r="K7" s="2"/>
    </row>
    <row r="8" spans="1:11" ht="19.5" customHeight="1">
      <c r="A8" s="68">
        <v>9</v>
      </c>
      <c r="B8" s="70">
        <v>30</v>
      </c>
      <c r="C8" s="70">
        <v>0.7449</v>
      </c>
      <c r="D8" s="70">
        <v>0.0007739</v>
      </c>
      <c r="E8" s="70">
        <v>64.02</v>
      </c>
      <c r="F8" s="70">
        <v>64.59</v>
      </c>
      <c r="G8" s="70">
        <v>0.2399</v>
      </c>
      <c r="H8" s="70">
        <v>0</v>
      </c>
      <c r="I8" s="70" t="s">
        <v>15</v>
      </c>
      <c r="J8" s="70"/>
      <c r="K8" s="2"/>
    </row>
    <row r="9" spans="1:11" ht="19.5" customHeight="1">
      <c r="A9" s="68">
        <v>11</v>
      </c>
      <c r="B9" s="70">
        <v>45</v>
      </c>
      <c r="C9" s="70">
        <v>1.084</v>
      </c>
      <c r="D9" s="70">
        <v>0.0008114</v>
      </c>
      <c r="E9" s="70">
        <v>78.83</v>
      </c>
      <c r="F9" s="70">
        <v>79.71</v>
      </c>
      <c r="G9" s="70">
        <v>0.2877</v>
      </c>
      <c r="H9" s="70">
        <v>0</v>
      </c>
      <c r="I9" s="70" t="s">
        <v>15</v>
      </c>
      <c r="J9" s="70"/>
      <c r="K9" s="2"/>
    </row>
    <row r="10" spans="1:11" ht="19.5" customHeight="1">
      <c r="A10" s="68">
        <v>13</v>
      </c>
      <c r="B10" s="70">
        <v>60</v>
      </c>
      <c r="C10" s="70">
        <v>1.526</v>
      </c>
      <c r="D10" s="70">
        <v>0.0008581</v>
      </c>
      <c r="E10" s="70">
        <v>94.43</v>
      </c>
      <c r="F10" s="70">
        <v>95.74</v>
      </c>
      <c r="G10" s="70">
        <v>0.3358</v>
      </c>
      <c r="H10" s="70">
        <v>0</v>
      </c>
      <c r="I10" s="70" t="s">
        <v>15</v>
      </c>
      <c r="J10" s="70"/>
      <c r="K10" s="2"/>
    </row>
    <row r="11" spans="1:11" ht="19.5" customHeight="1">
      <c r="A11" s="68">
        <v>15</v>
      </c>
      <c r="B11" s="70">
        <v>75</v>
      </c>
      <c r="C11" s="70">
        <v>2.087</v>
      </c>
      <c r="D11" s="70">
        <v>0.0009201</v>
      </c>
      <c r="E11" s="70">
        <v>111.2</v>
      </c>
      <c r="F11" s="70">
        <v>113.2</v>
      </c>
      <c r="G11" s="70">
        <v>0.3854</v>
      </c>
      <c r="H11" s="70">
        <v>0</v>
      </c>
      <c r="I11" s="70" t="s">
        <v>15</v>
      </c>
      <c r="J11" s="70"/>
      <c r="K11" s="2"/>
    </row>
    <row r="12" spans="1:11" ht="19.5" customHeight="1">
      <c r="A12" s="68">
        <v>17</v>
      </c>
      <c r="B12" s="70">
        <v>90</v>
      </c>
      <c r="C12" s="70">
        <v>2.788</v>
      </c>
      <c r="D12" s="70">
        <v>0.001012</v>
      </c>
      <c r="E12" s="70">
        <v>130</v>
      </c>
      <c r="F12" s="70">
        <v>132.8</v>
      </c>
      <c r="G12" s="70">
        <v>0.4389</v>
      </c>
      <c r="H12" s="70">
        <v>0</v>
      </c>
      <c r="I12" s="70" t="s">
        <v>15</v>
      </c>
      <c r="J12" s="70"/>
      <c r="K12" s="2"/>
    </row>
    <row r="13" spans="1:11" ht="19.5" customHeight="1">
      <c r="A13" s="68">
        <v>19</v>
      </c>
      <c r="B13" s="70">
        <v>105</v>
      </c>
      <c r="C13" s="70">
        <v>3.651</v>
      </c>
      <c r="D13" s="70">
        <v>0.001197</v>
      </c>
      <c r="E13" s="70">
        <v>153.2</v>
      </c>
      <c r="F13" s="70">
        <v>157.5</v>
      </c>
      <c r="G13" s="70">
        <v>0.5028</v>
      </c>
      <c r="H13" s="70">
        <v>0</v>
      </c>
      <c r="I13" s="70" t="s">
        <v>15</v>
      </c>
      <c r="J13" s="70"/>
      <c r="K13" s="2"/>
    </row>
    <row r="14" spans="1:11" ht="19.5" customHeight="1">
      <c r="A14" s="68">
        <v>21</v>
      </c>
      <c r="B14" s="70">
        <v>110</v>
      </c>
      <c r="C14" s="70">
        <v>3.978</v>
      </c>
      <c r="D14" s="70">
        <v>0.001364</v>
      </c>
      <c r="E14" s="70">
        <v>164.1</v>
      </c>
      <c r="F14" s="70">
        <v>169.6</v>
      </c>
      <c r="G14" s="70">
        <v>0.5333</v>
      </c>
      <c r="H14" s="70">
        <v>0</v>
      </c>
      <c r="I14" s="70" t="s">
        <v>15</v>
      </c>
      <c r="J14" s="70"/>
      <c r="K14" s="2"/>
    </row>
    <row r="15" spans="1:12" ht="19.5" customHeight="1">
      <c r="A15" s="68">
        <v>23</v>
      </c>
      <c r="B15" s="70">
        <v>112</v>
      </c>
      <c r="C15" s="70">
        <v>4.115</v>
      </c>
      <c r="D15" s="70">
        <v>0.001792</v>
      </c>
      <c r="E15" s="70">
        <v>176</v>
      </c>
      <c r="F15" s="70">
        <v>183.4</v>
      </c>
      <c r="G15" s="70">
        <v>0.5689</v>
      </c>
      <c r="H15" s="70">
        <v>0</v>
      </c>
      <c r="I15" s="70" t="s">
        <v>15</v>
      </c>
      <c r="J15" s="70"/>
      <c r="K15" s="2"/>
      <c r="L15" s="5"/>
    </row>
    <row r="16" spans="1:12" ht="19.5" customHeight="1">
      <c r="A16" s="68">
        <v>2</v>
      </c>
      <c r="B16" s="70">
        <v>-25</v>
      </c>
      <c r="C16" s="70">
        <v>0.1237</v>
      </c>
      <c r="D16" s="70">
        <v>0.1312</v>
      </c>
      <c r="E16" s="70">
        <v>160.3</v>
      </c>
      <c r="F16" s="70">
        <v>176.5</v>
      </c>
      <c r="G16" s="70">
        <v>0.7126</v>
      </c>
      <c r="H16" s="70">
        <v>1</v>
      </c>
      <c r="I16" s="70" t="s">
        <v>16</v>
      </c>
      <c r="J16" s="70"/>
      <c r="K16" s="2"/>
      <c r="L16" s="5"/>
    </row>
    <row r="17" spans="1:12" ht="19.5" customHeight="1">
      <c r="A17" s="68">
        <v>4</v>
      </c>
      <c r="B17" s="70">
        <v>-15</v>
      </c>
      <c r="C17" s="70">
        <v>0.1826</v>
      </c>
      <c r="D17" s="70">
        <v>0.09102</v>
      </c>
      <c r="E17" s="70">
        <v>164.4</v>
      </c>
      <c r="F17" s="70">
        <v>181</v>
      </c>
      <c r="G17" s="70">
        <v>0.7051</v>
      </c>
      <c r="H17" s="70">
        <v>1</v>
      </c>
      <c r="I17" s="70" t="s">
        <v>16</v>
      </c>
      <c r="J17" s="70"/>
      <c r="K17" s="2"/>
      <c r="L17" s="5"/>
    </row>
    <row r="18" spans="1:12" ht="19.5" customHeight="1">
      <c r="A18" s="68">
        <v>6</v>
      </c>
      <c r="B18" s="70">
        <v>0</v>
      </c>
      <c r="C18" s="70">
        <v>0.3086</v>
      </c>
      <c r="D18" s="70">
        <v>0.05539</v>
      </c>
      <c r="E18" s="70">
        <v>170.4</v>
      </c>
      <c r="F18" s="70">
        <v>187.5</v>
      </c>
      <c r="G18" s="70">
        <v>0.6965</v>
      </c>
      <c r="H18" s="70">
        <v>1</v>
      </c>
      <c r="I18" s="70" t="s">
        <v>16</v>
      </c>
      <c r="J18" s="70"/>
      <c r="K18" s="2"/>
      <c r="L18" s="5"/>
    </row>
    <row r="19" spans="1:12" ht="19.5" customHeight="1">
      <c r="A19" s="68">
        <v>8</v>
      </c>
      <c r="B19" s="70">
        <v>15</v>
      </c>
      <c r="C19" s="70">
        <v>0.4914</v>
      </c>
      <c r="D19" s="70">
        <v>0.03541</v>
      </c>
      <c r="E19" s="70">
        <v>176.4</v>
      </c>
      <c r="F19" s="70">
        <v>193.8</v>
      </c>
      <c r="G19" s="70">
        <v>0.6902</v>
      </c>
      <c r="H19" s="70">
        <v>1</v>
      </c>
      <c r="I19" s="70" t="s">
        <v>16</v>
      </c>
      <c r="J19" s="70"/>
      <c r="K19" s="2"/>
      <c r="L19" s="5"/>
    </row>
    <row r="20" spans="1:12" ht="19.5" customHeight="1">
      <c r="A20" s="68">
        <v>10</v>
      </c>
      <c r="B20" s="70">
        <v>30</v>
      </c>
      <c r="C20" s="70">
        <v>0.7449</v>
      </c>
      <c r="D20" s="70">
        <v>0.02351</v>
      </c>
      <c r="E20" s="70">
        <v>182.1</v>
      </c>
      <c r="F20" s="70">
        <v>199.6</v>
      </c>
      <c r="G20" s="70">
        <v>0.6853</v>
      </c>
      <c r="H20" s="70">
        <v>1</v>
      </c>
      <c r="I20" s="70" t="s">
        <v>16</v>
      </c>
      <c r="J20" s="70"/>
      <c r="K20" s="2"/>
      <c r="L20" s="5"/>
    </row>
    <row r="21" spans="1:12" ht="19.5" customHeight="1">
      <c r="A21" s="68">
        <v>12</v>
      </c>
      <c r="B21" s="70">
        <v>45</v>
      </c>
      <c r="C21" s="70">
        <v>1.084</v>
      </c>
      <c r="D21" s="70">
        <v>0.01603</v>
      </c>
      <c r="E21" s="70">
        <v>187.5</v>
      </c>
      <c r="F21" s="70">
        <v>204.9</v>
      </c>
      <c r="G21" s="70">
        <v>0.6811</v>
      </c>
      <c r="H21" s="70">
        <v>1</v>
      </c>
      <c r="I21" s="70" t="s">
        <v>16</v>
      </c>
      <c r="J21" s="70"/>
      <c r="K21" s="2"/>
      <c r="L21" s="5"/>
    </row>
    <row r="22" spans="1:12" ht="19.5" customHeight="1">
      <c r="A22" s="68">
        <v>14</v>
      </c>
      <c r="B22" s="70">
        <v>60</v>
      </c>
      <c r="C22" s="70">
        <v>1.526</v>
      </c>
      <c r="D22" s="70">
        <v>0.01111</v>
      </c>
      <c r="E22" s="70">
        <v>192.3</v>
      </c>
      <c r="F22" s="70">
        <v>209.3</v>
      </c>
      <c r="G22" s="70">
        <v>0.6765</v>
      </c>
      <c r="H22" s="70">
        <v>1</v>
      </c>
      <c r="I22" s="70" t="s">
        <v>16</v>
      </c>
      <c r="J22" s="70"/>
      <c r="K22" s="2"/>
      <c r="L22" s="5"/>
    </row>
    <row r="23" spans="1:12" ht="19.5" customHeight="1">
      <c r="A23" s="68">
        <v>16</v>
      </c>
      <c r="B23" s="70">
        <v>75</v>
      </c>
      <c r="C23" s="70">
        <v>2.087</v>
      </c>
      <c r="D23" s="70">
        <v>0.007723</v>
      </c>
      <c r="E23" s="70">
        <v>196.2</v>
      </c>
      <c r="F23" s="70">
        <v>212.3</v>
      </c>
      <c r="G23" s="70">
        <v>0.6702</v>
      </c>
      <c r="H23" s="70">
        <v>1</v>
      </c>
      <c r="I23" s="70" t="s">
        <v>16</v>
      </c>
      <c r="J23" s="70"/>
      <c r="K23" s="2"/>
      <c r="L23" s="5"/>
    </row>
    <row r="24" spans="1:12" ht="19.5" customHeight="1">
      <c r="A24" s="68">
        <v>18</v>
      </c>
      <c r="B24" s="70">
        <v>90</v>
      </c>
      <c r="C24" s="70">
        <v>2.788</v>
      </c>
      <c r="D24" s="70">
        <v>0.005258</v>
      </c>
      <c r="E24" s="70">
        <v>198.1</v>
      </c>
      <c r="F24" s="70">
        <v>212.8</v>
      </c>
      <c r="G24" s="70">
        <v>0.659</v>
      </c>
      <c r="H24" s="70">
        <v>1</v>
      </c>
      <c r="I24" s="70" t="s">
        <v>16</v>
      </c>
      <c r="J24" s="70"/>
      <c r="K24" s="2"/>
      <c r="L24" s="5"/>
    </row>
    <row r="25" spans="1:12" ht="19.5" customHeight="1">
      <c r="A25" s="68">
        <v>20</v>
      </c>
      <c r="B25" s="70">
        <v>105</v>
      </c>
      <c r="C25" s="70">
        <v>3.651</v>
      </c>
      <c r="D25" s="70">
        <v>0.003242</v>
      </c>
      <c r="E25" s="70">
        <v>194.7</v>
      </c>
      <c r="F25" s="70">
        <v>206.6</v>
      </c>
      <c r="G25" s="70">
        <v>0.6325</v>
      </c>
      <c r="H25" s="70">
        <v>1</v>
      </c>
      <c r="I25" s="70" t="s">
        <v>16</v>
      </c>
      <c r="J25" s="70"/>
      <c r="K25" s="2"/>
      <c r="L25" s="5"/>
    </row>
    <row r="26" spans="1:11" ht="19.5" customHeight="1">
      <c r="A26" s="68">
        <v>22</v>
      </c>
      <c r="B26" s="70">
        <v>110</v>
      </c>
      <c r="C26" s="70">
        <v>3.978</v>
      </c>
      <c r="D26" s="70">
        <v>0.002462</v>
      </c>
      <c r="E26" s="70">
        <v>188.2</v>
      </c>
      <c r="F26" s="70">
        <v>198</v>
      </c>
      <c r="G26" s="70">
        <v>0.6076</v>
      </c>
      <c r="H26" s="70">
        <v>1</v>
      </c>
      <c r="I26" s="70" t="s">
        <v>16</v>
      </c>
      <c r="J26" s="70"/>
      <c r="K26" s="2"/>
    </row>
    <row r="27" spans="1:11" ht="19.5" customHeight="1">
      <c r="A27" s="68">
        <v>24</v>
      </c>
      <c r="B27" s="70">
        <v>112</v>
      </c>
      <c r="C27" s="70">
        <v>4.115</v>
      </c>
      <c r="D27" s="70">
        <v>0.001792</v>
      </c>
      <c r="E27" s="70">
        <v>176</v>
      </c>
      <c r="F27" s="70">
        <v>183.4</v>
      </c>
      <c r="G27" s="70">
        <v>0.5689</v>
      </c>
      <c r="H27" s="70">
        <v>1</v>
      </c>
      <c r="I27" s="70" t="s">
        <v>16</v>
      </c>
      <c r="J27" s="70"/>
      <c r="K27" s="2"/>
    </row>
    <row r="28" ht="12.75" customHeight="1">
      <c r="L28" s="5"/>
    </row>
    <row r="29" ht="12.75" customHeight="1">
      <c r="L29" s="5"/>
    </row>
    <row r="30" ht="12.75" customHeight="1">
      <c r="L30" s="5"/>
    </row>
    <row r="31" ht="12.75" customHeight="1">
      <c r="L31" s="5"/>
    </row>
    <row r="32" ht="12.75" customHeight="1">
      <c r="L32" s="5"/>
    </row>
    <row r="33" ht="12.75" customHeight="1">
      <c r="L33" s="5"/>
    </row>
    <row r="34" ht="12.75" customHeight="1">
      <c r="L34" s="5"/>
    </row>
    <row r="35" ht="12.75" customHeight="1">
      <c r="L35" s="5"/>
    </row>
    <row r="36" ht="12.75" customHeight="1">
      <c r="L36" s="5"/>
    </row>
    <row r="37" ht="12.75" customHeight="1">
      <c r="L37" s="5"/>
    </row>
    <row r="38" ht="12.75" customHeight="1">
      <c r="L38" s="5"/>
    </row>
    <row r="39" ht="12.75" customHeight="1">
      <c r="L39" s="5"/>
    </row>
    <row r="40" ht="12.75" customHeight="1">
      <c r="L40" s="5"/>
    </row>
    <row r="41" ht="12.75" customHeight="1">
      <c r="L41" s="5"/>
    </row>
    <row r="42" ht="12.75" customHeight="1">
      <c r="L42" s="5"/>
    </row>
    <row r="43" ht="12.75" customHeight="1">
      <c r="L43" s="5"/>
    </row>
    <row r="44" ht="12.75" customHeight="1">
      <c r="L44" s="5"/>
    </row>
    <row r="45" ht="12.75" customHeight="1">
      <c r="L45" s="5"/>
    </row>
    <row r="46" ht="12.75" customHeight="1">
      <c r="L46" s="5"/>
    </row>
    <row r="47" ht="12.75" customHeight="1">
      <c r="L47" s="5"/>
    </row>
    <row r="48" ht="12.75" customHeight="1">
      <c r="L48" s="5"/>
    </row>
    <row r="49" ht="12.75" customHeight="1">
      <c r="L49" s="5"/>
    </row>
    <row r="50" ht="12.75" customHeight="1">
      <c r="L50" s="5"/>
    </row>
    <row r="51" ht="12.75" customHeight="1">
      <c r="L51" s="5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5" r:id="rId2"/>
  <headerFooter alignWithMargins="0">
    <oddHeader>&amp;CWater Properties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workbookViewId="0" topLeftCell="A1">
      <selection activeCell="R36" sqref="R36"/>
    </sheetView>
  </sheetViews>
  <sheetFormatPr defaultColWidth="9.140625" defaultRowHeight="12.75" customHeight="1"/>
  <cols>
    <col min="1" max="1" width="5.00390625" style="9" customWidth="1"/>
    <col min="2" max="3" width="8.00390625" style="4" customWidth="1"/>
    <col min="4" max="7" width="9.00390625" style="4" customWidth="1"/>
    <col min="8" max="8" width="6.7109375" style="4" customWidth="1"/>
    <col min="9" max="10" width="15.7109375" style="10" customWidth="1"/>
    <col min="11" max="11" width="9.140625" style="10" customWidth="1"/>
    <col min="12" max="12" width="9.140625" style="4" customWidth="1"/>
    <col min="13" max="16384" width="9.140625" style="5" customWidth="1"/>
  </cols>
  <sheetData>
    <row r="1" spans="1:11" ht="12.75" customHeight="1" thickBot="1">
      <c r="A1" s="72" t="s">
        <v>34</v>
      </c>
      <c r="B1" s="73"/>
      <c r="C1" s="73"/>
      <c r="D1" s="74" t="s">
        <v>0</v>
      </c>
      <c r="E1" s="74" t="s">
        <v>1</v>
      </c>
      <c r="F1" s="74" t="s">
        <v>0</v>
      </c>
      <c r="G1" s="74" t="s">
        <v>0</v>
      </c>
      <c r="H1" s="73"/>
      <c r="I1" s="73"/>
      <c r="J1" s="63"/>
      <c r="K1" s="2"/>
    </row>
    <row r="2" spans="1:11" ht="14.25" customHeight="1">
      <c r="A2" s="75"/>
      <c r="B2" s="76" t="s">
        <v>2</v>
      </c>
      <c r="C2" s="76" t="s">
        <v>3</v>
      </c>
      <c r="D2" s="76" t="s">
        <v>4</v>
      </c>
      <c r="E2" s="76" t="s">
        <v>5</v>
      </c>
      <c r="F2" s="76" t="s">
        <v>6</v>
      </c>
      <c r="G2" s="76" t="s">
        <v>7</v>
      </c>
      <c r="H2" s="76" t="s">
        <v>8</v>
      </c>
      <c r="I2" s="76" t="s">
        <v>9</v>
      </c>
      <c r="J2" s="67"/>
      <c r="K2" s="7"/>
    </row>
    <row r="3" spans="1:11" ht="12.75" customHeight="1">
      <c r="A3" s="75"/>
      <c r="B3" s="77" t="s">
        <v>10</v>
      </c>
      <c r="C3" s="77" t="s">
        <v>11</v>
      </c>
      <c r="D3" s="77" t="s">
        <v>12</v>
      </c>
      <c r="E3" s="77" t="s">
        <v>13</v>
      </c>
      <c r="F3" s="77" t="s">
        <v>13</v>
      </c>
      <c r="G3" s="77" t="s">
        <v>14</v>
      </c>
      <c r="H3" s="73"/>
      <c r="I3" s="73"/>
      <c r="J3" s="70"/>
      <c r="K3" s="2"/>
    </row>
    <row r="4" spans="1:11" ht="19.5" customHeight="1">
      <c r="A4" s="78">
        <v>1</v>
      </c>
      <c r="B4" s="79">
        <v>-25</v>
      </c>
      <c r="C4" s="79">
        <v>0.201</v>
      </c>
      <c r="D4" s="79">
        <v>0.0007326</v>
      </c>
      <c r="E4" s="79">
        <v>16.04</v>
      </c>
      <c r="F4" s="79">
        <v>16.19</v>
      </c>
      <c r="G4" s="79">
        <v>0.067</v>
      </c>
      <c r="H4" s="79">
        <v>0</v>
      </c>
      <c r="I4" s="80" t="s">
        <v>15</v>
      </c>
      <c r="J4" s="70"/>
      <c r="K4" s="2"/>
    </row>
    <row r="5" spans="1:11" ht="19.5" customHeight="1">
      <c r="A5" s="78">
        <v>2</v>
      </c>
      <c r="B5" s="79">
        <v>-20</v>
      </c>
      <c r="C5" s="79">
        <v>0.2448</v>
      </c>
      <c r="D5" s="79">
        <v>0.0007409</v>
      </c>
      <c r="E5" s="79">
        <v>21.55</v>
      </c>
      <c r="F5" s="79">
        <v>21.73</v>
      </c>
      <c r="G5" s="79">
        <v>0.08896</v>
      </c>
      <c r="H5" s="79">
        <v>0</v>
      </c>
      <c r="I5" s="80" t="s">
        <v>15</v>
      </c>
      <c r="J5" s="70"/>
      <c r="K5" s="2"/>
    </row>
    <row r="6" spans="1:11" ht="19.5" customHeight="1">
      <c r="A6" s="78">
        <v>3</v>
      </c>
      <c r="B6" s="79">
        <v>-10</v>
      </c>
      <c r="C6" s="79">
        <v>0.3543</v>
      </c>
      <c r="D6" s="79">
        <v>0.0007588</v>
      </c>
      <c r="E6" s="79">
        <v>32.74</v>
      </c>
      <c r="F6" s="79">
        <v>33.01</v>
      </c>
      <c r="G6" s="79">
        <v>0.1324</v>
      </c>
      <c r="H6" s="79">
        <v>0</v>
      </c>
      <c r="I6" s="80" t="s">
        <v>15</v>
      </c>
      <c r="J6" s="70"/>
      <c r="K6" s="2"/>
    </row>
    <row r="7" spans="1:11" ht="19.5" customHeight="1">
      <c r="A7" s="78">
        <v>4</v>
      </c>
      <c r="B7" s="79">
        <v>0</v>
      </c>
      <c r="C7" s="79">
        <v>0.4976</v>
      </c>
      <c r="D7" s="79">
        <v>0.0007783</v>
      </c>
      <c r="E7" s="79">
        <v>44.2</v>
      </c>
      <c r="F7" s="79">
        <v>44.59</v>
      </c>
      <c r="G7" s="79">
        <v>0.1751</v>
      </c>
      <c r="H7" s="79">
        <v>0</v>
      </c>
      <c r="I7" s="80" t="s">
        <v>15</v>
      </c>
      <c r="J7" s="70"/>
      <c r="K7" s="2"/>
    </row>
    <row r="8" spans="1:11" ht="19.5" customHeight="1">
      <c r="A8" s="78">
        <v>5</v>
      </c>
      <c r="B8" s="79">
        <v>10</v>
      </c>
      <c r="C8" s="79">
        <v>0.6807</v>
      </c>
      <c r="D8" s="79">
        <v>0.0008</v>
      </c>
      <c r="E8" s="79">
        <v>55.92</v>
      </c>
      <c r="F8" s="79">
        <v>56.46</v>
      </c>
      <c r="G8" s="79">
        <v>0.2173</v>
      </c>
      <c r="H8" s="79">
        <v>0</v>
      </c>
      <c r="I8" s="80" t="s">
        <v>15</v>
      </c>
      <c r="J8" s="70"/>
      <c r="K8" s="2"/>
    </row>
    <row r="9" spans="1:11" ht="19.5" customHeight="1">
      <c r="A9" s="78">
        <v>6</v>
      </c>
      <c r="B9" s="79">
        <v>20</v>
      </c>
      <c r="C9" s="79">
        <v>0.9099</v>
      </c>
      <c r="D9" s="79">
        <v>0.0008243</v>
      </c>
      <c r="E9" s="79">
        <v>67.92</v>
      </c>
      <c r="F9" s="79">
        <v>68.67</v>
      </c>
      <c r="G9" s="79">
        <v>0.259</v>
      </c>
      <c r="H9" s="79">
        <v>0</v>
      </c>
      <c r="I9" s="80" t="s">
        <v>15</v>
      </c>
      <c r="J9" s="70"/>
      <c r="K9" s="2"/>
    </row>
    <row r="10" spans="1:11" ht="19.5" customHeight="1">
      <c r="A10" s="78">
        <v>7</v>
      </c>
      <c r="B10" s="79">
        <v>30</v>
      </c>
      <c r="C10" s="79">
        <v>1.192</v>
      </c>
      <c r="D10" s="79">
        <v>0.0008519</v>
      </c>
      <c r="E10" s="79">
        <v>80.23</v>
      </c>
      <c r="F10" s="79">
        <v>81.25</v>
      </c>
      <c r="G10" s="79">
        <v>0.3004</v>
      </c>
      <c r="H10" s="79">
        <v>0</v>
      </c>
      <c r="I10" s="80" t="s">
        <v>15</v>
      </c>
      <c r="J10" s="70"/>
      <c r="K10" s="2"/>
    </row>
    <row r="11" spans="1:11" ht="19.5" customHeight="1">
      <c r="A11" s="78">
        <v>8</v>
      </c>
      <c r="B11" s="79">
        <v>40</v>
      </c>
      <c r="C11" s="79">
        <v>1.534</v>
      </c>
      <c r="D11" s="79">
        <v>0.0008839</v>
      </c>
      <c r="E11" s="79">
        <v>92.92</v>
      </c>
      <c r="F11" s="79">
        <v>94.27</v>
      </c>
      <c r="G11" s="79">
        <v>0.3417</v>
      </c>
      <c r="H11" s="79">
        <v>0</v>
      </c>
      <c r="I11" s="80" t="s">
        <v>15</v>
      </c>
      <c r="J11" s="70"/>
      <c r="K11" s="2"/>
    </row>
    <row r="12" spans="1:11" ht="19.5" customHeight="1">
      <c r="A12" s="78">
        <v>9</v>
      </c>
      <c r="B12" s="79">
        <v>50</v>
      </c>
      <c r="C12" s="79">
        <v>1.942</v>
      </c>
      <c r="D12" s="79">
        <v>0.0009219</v>
      </c>
      <c r="E12" s="79">
        <v>106.1</v>
      </c>
      <c r="F12" s="79">
        <v>107.9</v>
      </c>
      <c r="G12" s="79">
        <v>0.3832</v>
      </c>
      <c r="H12" s="79">
        <v>0</v>
      </c>
      <c r="I12" s="80" t="s">
        <v>15</v>
      </c>
      <c r="J12" s="70"/>
      <c r="K12" s="2"/>
    </row>
    <row r="13" spans="1:11" ht="19.5" customHeight="1">
      <c r="A13" s="78">
        <v>10</v>
      </c>
      <c r="B13" s="79">
        <v>60</v>
      </c>
      <c r="C13" s="79">
        <v>2.427</v>
      </c>
      <c r="D13" s="79">
        <v>0.0009688</v>
      </c>
      <c r="E13" s="79">
        <v>119.8</v>
      </c>
      <c r="F13" s="79">
        <v>122.2</v>
      </c>
      <c r="G13" s="79">
        <v>0.4255</v>
      </c>
      <c r="H13" s="79">
        <v>0</v>
      </c>
      <c r="I13" s="80" t="s">
        <v>15</v>
      </c>
      <c r="J13" s="70"/>
      <c r="K13" s="2"/>
    </row>
    <row r="14" spans="1:11" ht="19.5" customHeight="1">
      <c r="A14" s="78">
        <v>11</v>
      </c>
      <c r="B14" s="79">
        <v>70</v>
      </c>
      <c r="C14" s="79">
        <v>2.996</v>
      </c>
      <c r="D14" s="79">
        <v>0.00103</v>
      </c>
      <c r="E14" s="79">
        <v>134.5</v>
      </c>
      <c r="F14" s="79">
        <v>137.6</v>
      </c>
      <c r="G14" s="79">
        <v>0.4695</v>
      </c>
      <c r="H14" s="79">
        <v>0</v>
      </c>
      <c r="I14" s="80" t="s">
        <v>15</v>
      </c>
      <c r="J14" s="70"/>
      <c r="K14" s="2"/>
    </row>
    <row r="15" spans="1:12" ht="19.5" customHeight="1">
      <c r="A15" s="78">
        <v>12</v>
      </c>
      <c r="B15" s="79">
        <v>80</v>
      </c>
      <c r="C15" s="79">
        <v>3.662</v>
      </c>
      <c r="D15" s="79">
        <v>0.001118</v>
      </c>
      <c r="E15" s="79">
        <v>150.9</v>
      </c>
      <c r="F15" s="79">
        <v>155</v>
      </c>
      <c r="G15" s="79">
        <v>0.5173</v>
      </c>
      <c r="H15" s="79">
        <v>0</v>
      </c>
      <c r="I15" s="80" t="s">
        <v>15</v>
      </c>
      <c r="J15" s="70"/>
      <c r="K15" s="2"/>
      <c r="L15" s="5"/>
    </row>
    <row r="16" spans="1:12" ht="19.5" customHeight="1">
      <c r="A16" s="78">
        <v>13</v>
      </c>
      <c r="B16" s="79">
        <v>90</v>
      </c>
      <c r="C16" s="79">
        <v>4.443</v>
      </c>
      <c r="D16" s="79">
        <v>0.001282</v>
      </c>
      <c r="E16" s="79">
        <v>171.5</v>
      </c>
      <c r="F16" s="79">
        <v>177.2</v>
      </c>
      <c r="G16" s="79">
        <v>0.5767</v>
      </c>
      <c r="H16" s="79">
        <v>0</v>
      </c>
      <c r="I16" s="80" t="s">
        <v>15</v>
      </c>
      <c r="J16" s="70"/>
      <c r="K16" s="2"/>
      <c r="L16" s="5"/>
    </row>
    <row r="17" spans="1:12" ht="19.5" customHeight="1">
      <c r="A17" s="78">
        <v>14</v>
      </c>
      <c r="B17" s="79">
        <v>91</v>
      </c>
      <c r="C17" s="79">
        <v>4.528</v>
      </c>
      <c r="D17" s="79">
        <v>0.00131</v>
      </c>
      <c r="E17" s="79">
        <v>174.2</v>
      </c>
      <c r="F17" s="79">
        <v>180.1</v>
      </c>
      <c r="G17" s="79">
        <v>0.5843</v>
      </c>
      <c r="H17" s="79">
        <v>0</v>
      </c>
      <c r="I17" s="80" t="s">
        <v>15</v>
      </c>
      <c r="J17" s="70"/>
      <c r="K17" s="2"/>
      <c r="L17" s="5"/>
    </row>
    <row r="18" spans="1:12" ht="19.5" customHeight="1">
      <c r="A18" s="78">
        <v>15</v>
      </c>
      <c r="B18" s="79">
        <v>92</v>
      </c>
      <c r="C18" s="79">
        <v>4.614</v>
      </c>
      <c r="D18" s="79">
        <v>0.001344</v>
      </c>
      <c r="E18" s="79">
        <v>177</v>
      </c>
      <c r="F18" s="79">
        <v>183.2</v>
      </c>
      <c r="G18" s="79">
        <v>0.5926</v>
      </c>
      <c r="H18" s="79">
        <v>0</v>
      </c>
      <c r="I18" s="80" t="s">
        <v>15</v>
      </c>
      <c r="J18" s="70"/>
      <c r="K18" s="2"/>
      <c r="L18" s="5"/>
    </row>
    <row r="19" spans="1:12" ht="19.5" customHeight="1">
      <c r="A19" s="78">
        <v>16</v>
      </c>
      <c r="B19" s="79">
        <v>93</v>
      </c>
      <c r="C19" s="79">
        <v>4.703</v>
      </c>
      <c r="D19" s="79">
        <v>0.001385</v>
      </c>
      <c r="E19" s="79">
        <v>180.3</v>
      </c>
      <c r="F19" s="79">
        <v>186.8</v>
      </c>
      <c r="G19" s="79">
        <v>0.602</v>
      </c>
      <c r="H19" s="79">
        <v>0</v>
      </c>
      <c r="I19" s="80" t="s">
        <v>15</v>
      </c>
      <c r="J19" s="70"/>
      <c r="K19" s="2"/>
      <c r="L19" s="5"/>
    </row>
    <row r="20" spans="1:12" ht="19.5" customHeight="1">
      <c r="A20" s="78">
        <v>17</v>
      </c>
      <c r="B20" s="79">
        <v>94</v>
      </c>
      <c r="C20" s="79">
        <v>4.792</v>
      </c>
      <c r="D20" s="79">
        <v>0.001438</v>
      </c>
      <c r="E20" s="79">
        <v>184.1</v>
      </c>
      <c r="F20" s="79">
        <v>190.9</v>
      </c>
      <c r="G20" s="79">
        <v>0.613</v>
      </c>
      <c r="H20" s="79">
        <v>0</v>
      </c>
      <c r="I20" s="80" t="s">
        <v>15</v>
      </c>
      <c r="J20" s="70"/>
      <c r="K20" s="2"/>
      <c r="L20" s="5"/>
    </row>
    <row r="21" spans="1:12" ht="19.5" customHeight="1">
      <c r="A21" s="81">
        <v>18</v>
      </c>
      <c r="B21" s="4">
        <v>95</v>
      </c>
      <c r="C21" s="4">
        <v>4.883</v>
      </c>
      <c r="D21" s="4">
        <v>0.001521</v>
      </c>
      <c r="E21" s="4">
        <v>188.9</v>
      </c>
      <c r="F21" s="4">
        <v>196.4</v>
      </c>
      <c r="G21" s="4">
        <v>0.6273</v>
      </c>
      <c r="H21" s="4">
        <v>0</v>
      </c>
      <c r="I21" s="10" t="s">
        <v>15</v>
      </c>
      <c r="J21" s="70"/>
      <c r="K21" s="2"/>
      <c r="L21" s="5"/>
    </row>
    <row r="22" spans="1:12" ht="19.5" customHeight="1">
      <c r="A22" s="78">
        <v>19</v>
      </c>
      <c r="B22" s="4">
        <v>96</v>
      </c>
      <c r="C22" s="4">
        <v>4.977</v>
      </c>
      <c r="D22" s="4">
        <v>0.001902</v>
      </c>
      <c r="E22" s="4">
        <v>203</v>
      </c>
      <c r="F22" s="4">
        <v>212.4</v>
      </c>
      <c r="G22" s="4">
        <v>0.6705</v>
      </c>
      <c r="H22" s="4">
        <v>0</v>
      </c>
      <c r="I22" s="10" t="s">
        <v>15</v>
      </c>
      <c r="J22" s="70"/>
      <c r="K22" s="2"/>
      <c r="L22" s="5"/>
    </row>
    <row r="23" spans="1:12" ht="19.5" customHeight="1">
      <c r="A23" s="78">
        <v>1</v>
      </c>
      <c r="B23" s="79">
        <v>-25</v>
      </c>
      <c r="C23" s="79">
        <v>0.201</v>
      </c>
      <c r="D23" s="79">
        <v>0.1119</v>
      </c>
      <c r="E23" s="79">
        <v>217.4</v>
      </c>
      <c r="F23" s="79">
        <v>239.9</v>
      </c>
      <c r="G23" s="79">
        <v>0.9685</v>
      </c>
      <c r="H23" s="79">
        <v>1</v>
      </c>
      <c r="I23" s="80" t="s">
        <v>16</v>
      </c>
      <c r="J23" s="70"/>
      <c r="K23" s="2"/>
      <c r="L23" s="5"/>
    </row>
    <row r="24" spans="1:12" ht="19.5" customHeight="1">
      <c r="A24" s="78">
        <v>2</v>
      </c>
      <c r="B24" s="79">
        <v>-20</v>
      </c>
      <c r="C24" s="79">
        <v>0.2448</v>
      </c>
      <c r="D24" s="79">
        <v>0.09284</v>
      </c>
      <c r="E24" s="79">
        <v>219.3</v>
      </c>
      <c r="F24" s="79">
        <v>242.1</v>
      </c>
      <c r="G24" s="79">
        <v>0.9593</v>
      </c>
      <c r="H24" s="79">
        <v>1</v>
      </c>
      <c r="I24" s="80" t="s">
        <v>16</v>
      </c>
      <c r="J24" s="70"/>
      <c r="K24" s="2"/>
      <c r="L24" s="5"/>
    </row>
    <row r="25" spans="1:12" ht="19.5" customHeight="1">
      <c r="A25" s="78">
        <v>3</v>
      </c>
      <c r="B25" s="79">
        <v>-10</v>
      </c>
      <c r="C25" s="79">
        <v>0.3543</v>
      </c>
      <c r="D25" s="79">
        <v>0.06534</v>
      </c>
      <c r="E25" s="79">
        <v>223</v>
      </c>
      <c r="F25" s="79">
        <v>246.1</v>
      </c>
      <c r="G25" s="79">
        <v>0.9422</v>
      </c>
      <c r="H25" s="79">
        <v>1</v>
      </c>
      <c r="I25" s="80" t="s">
        <v>16</v>
      </c>
      <c r="J25" s="70"/>
      <c r="K25" s="2"/>
      <c r="L25" s="5"/>
    </row>
    <row r="26" spans="1:12" ht="19.5" customHeight="1">
      <c r="A26" s="78">
        <v>4</v>
      </c>
      <c r="B26" s="79">
        <v>0</v>
      </c>
      <c r="C26" s="79">
        <v>0.4976</v>
      </c>
      <c r="D26" s="79">
        <v>0.04714</v>
      </c>
      <c r="E26" s="79">
        <v>226.5</v>
      </c>
      <c r="F26" s="79">
        <v>249.9</v>
      </c>
      <c r="G26" s="79">
        <v>0.9269</v>
      </c>
      <c r="H26" s="79">
        <v>1</v>
      </c>
      <c r="I26" s="80" t="s">
        <v>16</v>
      </c>
      <c r="J26" s="70"/>
      <c r="K26" s="2"/>
      <c r="L26" s="5"/>
    </row>
    <row r="27" spans="1:11" ht="19.5" customHeight="1">
      <c r="A27" s="78">
        <v>5</v>
      </c>
      <c r="B27" s="79">
        <v>10</v>
      </c>
      <c r="C27" s="79">
        <v>0.6807</v>
      </c>
      <c r="D27" s="79">
        <v>0.03471</v>
      </c>
      <c r="E27" s="79">
        <v>229.8</v>
      </c>
      <c r="F27" s="79">
        <v>253.4</v>
      </c>
      <c r="G27" s="79">
        <v>0.9129</v>
      </c>
      <c r="H27" s="79">
        <v>1</v>
      </c>
      <c r="I27" s="80" t="s">
        <v>16</v>
      </c>
      <c r="J27" s="70"/>
      <c r="K27" s="2"/>
    </row>
    <row r="28" spans="1:11" ht="19.5" customHeight="1">
      <c r="A28" s="78">
        <v>6</v>
      </c>
      <c r="B28" s="79">
        <v>20</v>
      </c>
      <c r="C28" s="79">
        <v>0.9099</v>
      </c>
      <c r="D28" s="79">
        <v>0.026</v>
      </c>
      <c r="E28" s="79">
        <v>232.8</v>
      </c>
      <c r="F28" s="79">
        <v>256.5</v>
      </c>
      <c r="G28" s="79">
        <v>0.8997</v>
      </c>
      <c r="H28" s="79">
        <v>1</v>
      </c>
      <c r="I28" s="80" t="s">
        <v>16</v>
      </c>
      <c r="J28" s="70"/>
      <c r="K28" s="2"/>
    </row>
    <row r="29" spans="1:12" ht="19.5" customHeight="1">
      <c r="A29" s="78">
        <v>7</v>
      </c>
      <c r="B29" s="79">
        <v>30</v>
      </c>
      <c r="C29" s="79">
        <v>1.192</v>
      </c>
      <c r="D29" s="79">
        <v>0.01974</v>
      </c>
      <c r="E29" s="79">
        <v>235.6</v>
      </c>
      <c r="F29" s="79">
        <v>259.1</v>
      </c>
      <c r="G29" s="79">
        <v>0.8871</v>
      </c>
      <c r="H29" s="79">
        <v>1</v>
      </c>
      <c r="I29" s="80" t="s">
        <v>16</v>
      </c>
      <c r="L29" s="5"/>
    </row>
    <row r="30" spans="1:12" ht="19.5" customHeight="1">
      <c r="A30" s="78">
        <v>8</v>
      </c>
      <c r="B30" s="79">
        <v>40</v>
      </c>
      <c r="C30" s="79">
        <v>1.534</v>
      </c>
      <c r="D30" s="79">
        <v>0.01514</v>
      </c>
      <c r="E30" s="79">
        <v>237.9</v>
      </c>
      <c r="F30" s="79">
        <v>261.1</v>
      </c>
      <c r="G30" s="79">
        <v>0.8746</v>
      </c>
      <c r="H30" s="79">
        <v>1</v>
      </c>
      <c r="I30" s="80" t="s">
        <v>16</v>
      </c>
      <c r="L30" s="5"/>
    </row>
    <row r="31" spans="1:12" ht="19.5" customHeight="1">
      <c r="A31" s="78">
        <v>9</v>
      </c>
      <c r="B31" s="79">
        <v>50</v>
      </c>
      <c r="C31" s="79">
        <v>1.942</v>
      </c>
      <c r="D31" s="79">
        <v>0.01167</v>
      </c>
      <c r="E31" s="79">
        <v>239.8</v>
      </c>
      <c r="F31" s="79">
        <v>262.4</v>
      </c>
      <c r="G31" s="79">
        <v>0.8615</v>
      </c>
      <c r="H31" s="79">
        <v>1</v>
      </c>
      <c r="I31" s="80" t="s">
        <v>16</v>
      </c>
      <c r="L31" s="5"/>
    </row>
    <row r="32" spans="1:12" ht="19.5" customHeight="1">
      <c r="A32" s="78">
        <v>10</v>
      </c>
      <c r="B32" s="79">
        <v>60</v>
      </c>
      <c r="C32" s="79">
        <v>2.427</v>
      </c>
      <c r="D32" s="79">
        <v>0.009001</v>
      </c>
      <c r="E32" s="79">
        <v>240.8</v>
      </c>
      <c r="F32" s="79">
        <v>262.7</v>
      </c>
      <c r="G32" s="79">
        <v>0.8472</v>
      </c>
      <c r="H32" s="79">
        <v>1</v>
      </c>
      <c r="I32" s="80" t="s">
        <v>16</v>
      </c>
      <c r="L32" s="5"/>
    </row>
    <row r="33" spans="1:12" ht="19.5" customHeight="1">
      <c r="A33" s="78">
        <v>11</v>
      </c>
      <c r="B33" s="79">
        <v>70</v>
      </c>
      <c r="C33" s="79">
        <v>2.996</v>
      </c>
      <c r="D33" s="79">
        <v>0.006889</v>
      </c>
      <c r="E33" s="79">
        <v>240.8</v>
      </c>
      <c r="F33" s="79">
        <v>261.4</v>
      </c>
      <c r="G33" s="79">
        <v>0.8302</v>
      </c>
      <c r="H33" s="79">
        <v>1</v>
      </c>
      <c r="I33" s="80" t="s">
        <v>16</v>
      </c>
      <c r="L33" s="5"/>
    </row>
    <row r="34" spans="1:12" ht="19.5" customHeight="1">
      <c r="A34" s="78">
        <v>12</v>
      </c>
      <c r="B34" s="79">
        <v>80</v>
      </c>
      <c r="C34" s="79">
        <v>3.662</v>
      </c>
      <c r="D34" s="79">
        <v>0.005149</v>
      </c>
      <c r="E34" s="79">
        <v>238.6</v>
      </c>
      <c r="F34" s="79">
        <v>257.5</v>
      </c>
      <c r="G34" s="79">
        <v>0.8075</v>
      </c>
      <c r="H34" s="79">
        <v>1</v>
      </c>
      <c r="I34" s="80" t="s">
        <v>16</v>
      </c>
      <c r="L34" s="5"/>
    </row>
    <row r="35" spans="1:12" ht="19.5" customHeight="1">
      <c r="A35" s="78">
        <v>13</v>
      </c>
      <c r="B35" s="79">
        <v>90</v>
      </c>
      <c r="C35" s="79">
        <v>4.443</v>
      </c>
      <c r="D35" s="79">
        <v>0.003564</v>
      </c>
      <c r="E35" s="79">
        <v>231.4</v>
      </c>
      <c r="F35" s="79">
        <v>247.2</v>
      </c>
      <c r="G35" s="79">
        <v>0.7695</v>
      </c>
      <c r="H35" s="79">
        <v>1</v>
      </c>
      <c r="I35" s="80" t="s">
        <v>16</v>
      </c>
      <c r="L35" s="5"/>
    </row>
    <row r="36" spans="1:12" ht="19.5" customHeight="1">
      <c r="A36" s="78">
        <v>14</v>
      </c>
      <c r="B36" s="79">
        <v>91</v>
      </c>
      <c r="C36" s="79">
        <v>4.528</v>
      </c>
      <c r="D36" s="79">
        <v>0.003396</v>
      </c>
      <c r="E36" s="79">
        <v>230</v>
      </c>
      <c r="F36" s="79">
        <v>245.3</v>
      </c>
      <c r="G36" s="79">
        <v>0.7635</v>
      </c>
      <c r="H36" s="79">
        <v>1</v>
      </c>
      <c r="I36" s="80" t="s">
        <v>16</v>
      </c>
      <c r="L36" s="5"/>
    </row>
    <row r="37" spans="1:12" ht="19.5" customHeight="1">
      <c r="A37" s="78">
        <v>15</v>
      </c>
      <c r="B37" s="79">
        <v>92</v>
      </c>
      <c r="C37" s="79">
        <v>4.614</v>
      </c>
      <c r="D37" s="79">
        <v>0.003219</v>
      </c>
      <c r="E37" s="79">
        <v>228.2</v>
      </c>
      <c r="F37" s="79">
        <v>243.1</v>
      </c>
      <c r="G37" s="79">
        <v>0.7565</v>
      </c>
      <c r="H37" s="79">
        <v>1</v>
      </c>
      <c r="I37" s="80" t="s">
        <v>16</v>
      </c>
      <c r="L37" s="5"/>
    </row>
    <row r="38" spans="1:12" ht="19.5" customHeight="1">
      <c r="A38" s="78">
        <v>16</v>
      </c>
      <c r="B38" s="79">
        <v>93</v>
      </c>
      <c r="C38" s="79">
        <v>4.703</v>
      </c>
      <c r="D38" s="79">
        <v>0.003029</v>
      </c>
      <c r="E38" s="79">
        <v>226.1</v>
      </c>
      <c r="F38" s="79">
        <v>240.3</v>
      </c>
      <c r="G38" s="79">
        <v>0.7482</v>
      </c>
      <c r="H38" s="79">
        <v>1</v>
      </c>
      <c r="I38" s="80" t="s">
        <v>16</v>
      </c>
      <c r="L38" s="5"/>
    </row>
    <row r="39" spans="1:12" ht="19.5" customHeight="1">
      <c r="A39" s="78">
        <v>17</v>
      </c>
      <c r="B39" s="79">
        <v>94</v>
      </c>
      <c r="C39" s="79">
        <v>4.792</v>
      </c>
      <c r="D39" s="79">
        <v>0.002816</v>
      </c>
      <c r="E39" s="79">
        <v>223.2</v>
      </c>
      <c r="F39" s="79">
        <v>236.7</v>
      </c>
      <c r="G39" s="79">
        <v>0.7376</v>
      </c>
      <c r="H39" s="79">
        <v>1</v>
      </c>
      <c r="I39" s="80" t="s">
        <v>16</v>
      </c>
      <c r="L39" s="5"/>
    </row>
    <row r="40" spans="1:12" ht="19.5" customHeight="1">
      <c r="A40" s="78">
        <v>18</v>
      </c>
      <c r="B40" s="4">
        <v>95</v>
      </c>
      <c r="C40" s="4">
        <v>4.883</v>
      </c>
      <c r="D40" s="4">
        <v>0.002551</v>
      </c>
      <c r="E40" s="4">
        <v>218.8</v>
      </c>
      <c r="F40" s="4">
        <v>231.3</v>
      </c>
      <c r="G40" s="4">
        <v>0.7222</v>
      </c>
      <c r="H40" s="4">
        <v>1</v>
      </c>
      <c r="I40" s="10" t="s">
        <v>16</v>
      </c>
      <c r="L40" s="5"/>
    </row>
    <row r="41" spans="1:12" ht="19.5" customHeight="1">
      <c r="A41" s="78">
        <v>19</v>
      </c>
      <c r="B41" s="4">
        <v>96</v>
      </c>
      <c r="C41" s="4">
        <v>4.977</v>
      </c>
      <c r="D41" s="4">
        <v>0.00191</v>
      </c>
      <c r="E41" s="4">
        <v>203.2</v>
      </c>
      <c r="F41" s="4">
        <v>212.7</v>
      </c>
      <c r="G41" s="4">
        <v>0.6712</v>
      </c>
      <c r="H41" s="4">
        <v>1</v>
      </c>
      <c r="I41" s="10" t="s">
        <v>16</v>
      </c>
      <c r="L41" s="5"/>
    </row>
    <row r="42" ht="12.75" customHeight="1">
      <c r="L42" s="5"/>
    </row>
    <row r="43" ht="12.75" customHeight="1">
      <c r="L43" s="5"/>
    </row>
    <row r="44" ht="12.75" customHeight="1">
      <c r="L44" s="5"/>
    </row>
    <row r="45" ht="12.75" customHeight="1">
      <c r="L45" s="5"/>
    </row>
    <row r="46" ht="12.75" customHeight="1">
      <c r="L46" s="5"/>
    </row>
    <row r="47" ht="12.75" customHeight="1">
      <c r="L47" s="5"/>
    </row>
    <row r="48" ht="12.75" customHeight="1">
      <c r="L48" s="5"/>
    </row>
    <row r="49" ht="12.75" customHeight="1">
      <c r="L49" s="5"/>
    </row>
    <row r="50" ht="12.75" customHeight="1">
      <c r="L50" s="5"/>
    </row>
    <row r="51" ht="12.75" customHeight="1">
      <c r="L51" s="5"/>
    </row>
    <row r="52" ht="12.75" customHeight="1">
      <c r="L52" s="5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5" r:id="rId2"/>
  <headerFooter alignWithMargins="0">
    <oddHeader>&amp;CWater Properties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.421875" style="9" customWidth="1"/>
    <col min="2" max="3" width="8.00390625" style="4" customWidth="1"/>
    <col min="4" max="7" width="9.00390625" style="4" customWidth="1"/>
    <col min="8" max="8" width="6.7109375" style="4" customWidth="1"/>
    <col min="9" max="10" width="15.7109375" style="10" customWidth="1"/>
    <col min="11" max="11" width="9.140625" style="10" customWidth="1"/>
    <col min="12" max="12" width="9.140625" style="4" customWidth="1"/>
    <col min="13" max="16384" width="9.140625" style="5" customWidth="1"/>
  </cols>
  <sheetData>
    <row r="1" spans="1:11" ht="12.75" customHeight="1" thickBot="1">
      <c r="A1" s="62" t="s">
        <v>35</v>
      </c>
      <c r="B1" s="63"/>
      <c r="C1" s="63"/>
      <c r="D1" s="64" t="s">
        <v>0</v>
      </c>
      <c r="E1" s="64" t="s">
        <v>1</v>
      </c>
      <c r="F1" s="64" t="s">
        <v>0</v>
      </c>
      <c r="G1" s="64" t="s">
        <v>0</v>
      </c>
      <c r="H1" s="63"/>
      <c r="I1" s="63"/>
      <c r="J1" s="63"/>
      <c r="K1" s="2"/>
    </row>
    <row r="2" spans="1:11" ht="14.25" customHeight="1">
      <c r="A2" s="65"/>
      <c r="B2" s="66" t="s">
        <v>2</v>
      </c>
      <c r="C2" s="66" t="s">
        <v>3</v>
      </c>
      <c r="D2" s="66" t="s">
        <v>4</v>
      </c>
      <c r="E2" s="66" t="s">
        <v>5</v>
      </c>
      <c r="F2" s="66" t="s">
        <v>6</v>
      </c>
      <c r="G2" s="66" t="s">
        <v>7</v>
      </c>
      <c r="H2" s="66" t="s">
        <v>8</v>
      </c>
      <c r="I2" s="66" t="s">
        <v>9</v>
      </c>
      <c r="J2" s="67"/>
      <c r="K2" s="7"/>
    </row>
    <row r="3" spans="1:11" ht="12.75" customHeight="1">
      <c r="A3" s="68"/>
      <c r="B3" s="69" t="s">
        <v>10</v>
      </c>
      <c r="C3" s="69" t="s">
        <v>11</v>
      </c>
      <c r="D3" s="69" t="s">
        <v>12</v>
      </c>
      <c r="E3" s="69" t="s">
        <v>13</v>
      </c>
      <c r="F3" s="69" t="s">
        <v>13</v>
      </c>
      <c r="G3" s="69" t="s">
        <v>14</v>
      </c>
      <c r="H3" s="70"/>
      <c r="I3" s="70"/>
      <c r="J3" s="70"/>
      <c r="K3" s="2"/>
    </row>
    <row r="4" spans="1:11" ht="19.5" customHeight="1">
      <c r="A4" s="1">
        <v>1</v>
      </c>
      <c r="B4" s="2">
        <v>-25</v>
      </c>
      <c r="C4" s="2">
        <v>0.1064</v>
      </c>
      <c r="D4" s="2">
        <v>0.0007281</v>
      </c>
      <c r="E4" s="2">
        <v>167.1</v>
      </c>
      <c r="F4" s="2">
        <v>167.2</v>
      </c>
      <c r="G4" s="2">
        <v>0.8746</v>
      </c>
      <c r="H4" s="2">
        <v>0</v>
      </c>
      <c r="I4" s="2" t="s">
        <v>15</v>
      </c>
      <c r="J4" s="70"/>
      <c r="K4" s="2"/>
    </row>
    <row r="5" spans="1:11" ht="19.5" customHeight="1">
      <c r="A5" s="1">
        <v>2</v>
      </c>
      <c r="B5" s="2">
        <v>-20</v>
      </c>
      <c r="C5" s="2">
        <v>0.1327</v>
      </c>
      <c r="D5" s="2">
        <v>0.0007362</v>
      </c>
      <c r="E5" s="2">
        <v>173.5</v>
      </c>
      <c r="F5" s="2">
        <v>173.6</v>
      </c>
      <c r="G5" s="2">
        <v>0.9002</v>
      </c>
      <c r="H5" s="2">
        <v>0</v>
      </c>
      <c r="I5" s="2" t="s">
        <v>15</v>
      </c>
      <c r="J5" s="70"/>
      <c r="K5" s="2"/>
    </row>
    <row r="6" spans="1:11" ht="19.5" customHeight="1">
      <c r="A6" s="1">
        <v>3</v>
      </c>
      <c r="B6" s="2">
        <v>-10</v>
      </c>
      <c r="C6" s="2">
        <v>0.2006</v>
      </c>
      <c r="D6" s="2">
        <v>0.0007535</v>
      </c>
      <c r="E6" s="2">
        <v>186.5</v>
      </c>
      <c r="F6" s="2">
        <v>186.7</v>
      </c>
      <c r="G6" s="2">
        <v>0.9506</v>
      </c>
      <c r="H6" s="2">
        <v>0</v>
      </c>
      <c r="I6" s="2" t="s">
        <v>15</v>
      </c>
      <c r="J6" s="70"/>
      <c r="K6" s="2"/>
    </row>
    <row r="7" spans="1:11" ht="19.5" customHeight="1">
      <c r="A7" s="1">
        <v>4</v>
      </c>
      <c r="B7" s="2">
        <v>0</v>
      </c>
      <c r="C7" s="2">
        <v>0.2928</v>
      </c>
      <c r="D7" s="2">
        <v>0.0007723</v>
      </c>
      <c r="E7" s="2">
        <v>199.8</v>
      </c>
      <c r="F7" s="2">
        <v>200</v>
      </c>
      <c r="G7" s="2">
        <v>1</v>
      </c>
      <c r="H7" s="2">
        <v>0</v>
      </c>
      <c r="I7" s="2" t="s">
        <v>15</v>
      </c>
      <c r="J7" s="70"/>
      <c r="K7" s="2"/>
    </row>
    <row r="8" spans="1:11" ht="19.5" customHeight="1">
      <c r="A8" s="1">
        <v>5</v>
      </c>
      <c r="B8" s="2">
        <v>10</v>
      </c>
      <c r="C8" s="2">
        <v>0.4146</v>
      </c>
      <c r="D8" s="2">
        <v>0.000793</v>
      </c>
      <c r="E8" s="2">
        <v>213.2</v>
      </c>
      <c r="F8" s="2">
        <v>213.6</v>
      </c>
      <c r="G8" s="2">
        <v>1.048</v>
      </c>
      <c r="H8" s="2">
        <v>0</v>
      </c>
      <c r="I8" s="2" t="s">
        <v>15</v>
      </c>
      <c r="J8" s="70"/>
      <c r="K8" s="2"/>
    </row>
    <row r="9" spans="1:11" ht="19.5" customHeight="1">
      <c r="A9" s="1">
        <v>6</v>
      </c>
      <c r="B9" s="2">
        <v>20</v>
      </c>
      <c r="C9" s="2">
        <v>0.5717</v>
      </c>
      <c r="D9" s="2">
        <v>0.0008161</v>
      </c>
      <c r="E9" s="2">
        <v>227</v>
      </c>
      <c r="F9" s="2">
        <v>227.5</v>
      </c>
      <c r="G9" s="2">
        <v>1.096</v>
      </c>
      <c r="H9" s="2">
        <v>0</v>
      </c>
      <c r="I9" s="2" t="s">
        <v>15</v>
      </c>
      <c r="J9" s="70"/>
      <c r="K9" s="2"/>
    </row>
    <row r="10" spans="1:11" ht="19.5" customHeight="1">
      <c r="A10" s="1">
        <v>7</v>
      </c>
      <c r="B10" s="2">
        <v>30</v>
      </c>
      <c r="C10" s="2">
        <v>0.7702</v>
      </c>
      <c r="D10" s="2">
        <v>0.0008421</v>
      </c>
      <c r="E10" s="2">
        <v>241.1</v>
      </c>
      <c r="F10" s="2">
        <v>241.7</v>
      </c>
      <c r="G10" s="2">
        <v>1.144</v>
      </c>
      <c r="H10" s="2">
        <v>0</v>
      </c>
      <c r="I10" s="2" t="s">
        <v>15</v>
      </c>
      <c r="J10" s="70"/>
      <c r="K10" s="2"/>
    </row>
    <row r="11" spans="1:11" ht="19.5" customHeight="1">
      <c r="A11" s="1">
        <v>8</v>
      </c>
      <c r="B11" s="2">
        <v>40</v>
      </c>
      <c r="C11" s="2">
        <v>1.017</v>
      </c>
      <c r="D11" s="2">
        <v>0.000872</v>
      </c>
      <c r="E11" s="2">
        <v>255.5</v>
      </c>
      <c r="F11" s="2">
        <v>256.4</v>
      </c>
      <c r="G11" s="2">
        <v>1.19</v>
      </c>
      <c r="H11" s="2">
        <v>0</v>
      </c>
      <c r="I11" s="2" t="s">
        <v>15</v>
      </c>
      <c r="J11" s="70"/>
      <c r="K11" s="2"/>
    </row>
    <row r="12" spans="1:11" ht="19.5" customHeight="1">
      <c r="A12" s="1">
        <v>9</v>
      </c>
      <c r="B12" s="2">
        <v>50</v>
      </c>
      <c r="C12" s="2">
        <v>1.318</v>
      </c>
      <c r="D12" s="2">
        <v>0.0009072</v>
      </c>
      <c r="E12" s="2">
        <v>270.4</v>
      </c>
      <c r="F12" s="2">
        <v>271.6</v>
      </c>
      <c r="G12" s="2">
        <v>1.237</v>
      </c>
      <c r="H12" s="2">
        <v>0</v>
      </c>
      <c r="I12" s="2" t="s">
        <v>15</v>
      </c>
      <c r="J12" s="70"/>
      <c r="K12" s="2"/>
    </row>
    <row r="13" spans="1:11" ht="19.5" customHeight="1">
      <c r="A13" s="1">
        <v>10</v>
      </c>
      <c r="B13" s="2">
        <v>60</v>
      </c>
      <c r="C13" s="2">
        <v>1.682</v>
      </c>
      <c r="D13" s="2">
        <v>0.0009498</v>
      </c>
      <c r="E13" s="2">
        <v>285.9</v>
      </c>
      <c r="F13" s="2">
        <v>287.5</v>
      </c>
      <c r="G13" s="2">
        <v>1.285</v>
      </c>
      <c r="H13" s="2">
        <v>0</v>
      </c>
      <c r="I13" s="2" t="s">
        <v>15</v>
      </c>
      <c r="J13" s="70"/>
      <c r="K13" s="2"/>
    </row>
    <row r="14" spans="1:11" ht="19.5" customHeight="1">
      <c r="A14" s="1">
        <v>11</v>
      </c>
      <c r="B14" s="2">
        <v>70</v>
      </c>
      <c r="C14" s="2">
        <v>2.117</v>
      </c>
      <c r="D14" s="2">
        <v>0.001004</v>
      </c>
      <c r="E14" s="2">
        <v>302.2</v>
      </c>
      <c r="F14" s="2">
        <v>304.3</v>
      </c>
      <c r="G14" s="2">
        <v>1.333</v>
      </c>
      <c r="H14" s="2">
        <v>0</v>
      </c>
      <c r="I14" s="2" t="s">
        <v>15</v>
      </c>
      <c r="J14" s="70"/>
      <c r="K14" s="2"/>
    </row>
    <row r="15" spans="1:12" ht="19.5" customHeight="1">
      <c r="A15" s="1">
        <v>12</v>
      </c>
      <c r="B15" s="2">
        <v>80</v>
      </c>
      <c r="C15" s="2">
        <v>2.633</v>
      </c>
      <c r="D15" s="2">
        <v>0.001077</v>
      </c>
      <c r="E15" s="2">
        <v>319.6</v>
      </c>
      <c r="F15" s="2">
        <v>322.4</v>
      </c>
      <c r="G15" s="2">
        <v>1.384</v>
      </c>
      <c r="H15" s="2">
        <v>0</v>
      </c>
      <c r="I15" s="2" t="s">
        <v>15</v>
      </c>
      <c r="J15" s="70"/>
      <c r="K15" s="2"/>
      <c r="L15" s="5"/>
    </row>
    <row r="16" spans="1:12" ht="19.5" customHeight="1">
      <c r="A16" s="1">
        <v>13</v>
      </c>
      <c r="B16" s="2">
        <v>90</v>
      </c>
      <c r="C16" s="2">
        <v>3.244</v>
      </c>
      <c r="D16" s="2">
        <v>0.001194</v>
      </c>
      <c r="E16" s="2">
        <v>339.1</v>
      </c>
      <c r="F16" s="2">
        <v>342.9</v>
      </c>
      <c r="G16" s="2">
        <v>1.439</v>
      </c>
      <c r="H16" s="2">
        <v>0</v>
      </c>
      <c r="I16" s="2" t="s">
        <v>15</v>
      </c>
      <c r="J16" s="70"/>
      <c r="K16" s="2"/>
      <c r="L16" s="5"/>
    </row>
    <row r="17" spans="1:12" ht="19.5" customHeight="1">
      <c r="A17" s="1">
        <v>14</v>
      </c>
      <c r="B17" s="2">
        <v>100</v>
      </c>
      <c r="C17" s="2">
        <v>3.972</v>
      </c>
      <c r="D17" s="2">
        <v>0.001536</v>
      </c>
      <c r="E17" s="2">
        <v>367.2</v>
      </c>
      <c r="F17" s="2">
        <v>373.3</v>
      </c>
      <c r="G17" s="2">
        <v>1.519</v>
      </c>
      <c r="H17" s="2">
        <v>0</v>
      </c>
      <c r="I17" s="2" t="s">
        <v>15</v>
      </c>
      <c r="J17" s="70"/>
      <c r="K17" s="2"/>
      <c r="L17" s="5"/>
    </row>
    <row r="18" spans="1:12" ht="19.5" customHeight="1">
      <c r="A18" s="1">
        <v>15</v>
      </c>
      <c r="B18" s="2">
        <v>101</v>
      </c>
      <c r="C18" s="2">
        <v>4.054</v>
      </c>
      <c r="D18" s="2">
        <v>0.001794</v>
      </c>
      <c r="E18" s="2">
        <v>377.1</v>
      </c>
      <c r="F18" s="2">
        <v>384.4</v>
      </c>
      <c r="G18" s="2">
        <v>1.548</v>
      </c>
      <c r="H18" s="2">
        <v>0</v>
      </c>
      <c r="I18" s="2" t="s">
        <v>15</v>
      </c>
      <c r="J18" s="70"/>
      <c r="K18" s="2"/>
      <c r="L18" s="5"/>
    </row>
    <row r="19" spans="1:12" ht="19.5" customHeight="1">
      <c r="A19" s="1">
        <v>1</v>
      </c>
      <c r="B19" s="2">
        <v>-25</v>
      </c>
      <c r="C19" s="2">
        <v>0.1064</v>
      </c>
      <c r="D19" s="2">
        <v>0.1816</v>
      </c>
      <c r="E19" s="2">
        <v>364.1</v>
      </c>
      <c r="F19" s="2">
        <v>383.4</v>
      </c>
      <c r="G19" s="2">
        <v>1.746</v>
      </c>
      <c r="H19" s="2">
        <v>1</v>
      </c>
      <c r="I19" s="2" t="s">
        <v>16</v>
      </c>
      <c r="J19" s="70"/>
      <c r="K19" s="2"/>
      <c r="L19" s="5"/>
    </row>
    <row r="20" spans="1:12" ht="19.5" customHeight="1">
      <c r="A20" s="1">
        <v>2</v>
      </c>
      <c r="B20" s="2">
        <v>-20</v>
      </c>
      <c r="C20" s="2">
        <v>0.1327</v>
      </c>
      <c r="D20" s="2">
        <v>0.1474</v>
      </c>
      <c r="E20" s="2">
        <v>367</v>
      </c>
      <c r="F20" s="2">
        <v>386.6</v>
      </c>
      <c r="G20" s="2">
        <v>1.741</v>
      </c>
      <c r="H20" s="2">
        <v>1</v>
      </c>
      <c r="I20" s="2" t="s">
        <v>16</v>
      </c>
      <c r="J20" s="70"/>
      <c r="K20" s="2"/>
      <c r="L20" s="5"/>
    </row>
    <row r="21" spans="1:12" ht="19.5" customHeight="1">
      <c r="A21" s="1">
        <v>3</v>
      </c>
      <c r="B21" s="2">
        <v>-10</v>
      </c>
      <c r="C21" s="2">
        <v>0.2006</v>
      </c>
      <c r="D21" s="2">
        <v>0.09959</v>
      </c>
      <c r="E21" s="2">
        <v>372.7</v>
      </c>
      <c r="F21" s="2">
        <v>392.7</v>
      </c>
      <c r="G21" s="2">
        <v>1.733</v>
      </c>
      <c r="H21" s="2">
        <v>1</v>
      </c>
      <c r="I21" s="2" t="s">
        <v>16</v>
      </c>
      <c r="J21" s="70"/>
      <c r="K21" s="2"/>
      <c r="L21" s="5"/>
    </row>
    <row r="22" spans="1:12" ht="19.5" customHeight="1">
      <c r="A22" s="1">
        <v>4</v>
      </c>
      <c r="B22" s="2">
        <v>0</v>
      </c>
      <c r="C22" s="2">
        <v>0.2928</v>
      </c>
      <c r="D22" s="2">
        <v>0.06931</v>
      </c>
      <c r="E22" s="2">
        <v>378.3</v>
      </c>
      <c r="F22" s="2">
        <v>398.6</v>
      </c>
      <c r="G22" s="2">
        <v>1.727</v>
      </c>
      <c r="H22" s="2">
        <v>1</v>
      </c>
      <c r="I22" s="2" t="s">
        <v>16</v>
      </c>
      <c r="J22" s="70"/>
      <c r="K22" s="2"/>
      <c r="L22" s="5"/>
    </row>
    <row r="23" spans="1:12" ht="19.5" customHeight="1">
      <c r="A23" s="1">
        <v>5</v>
      </c>
      <c r="B23" s="2">
        <v>10</v>
      </c>
      <c r="C23" s="2">
        <v>0.4146</v>
      </c>
      <c r="D23" s="2">
        <v>0.04944</v>
      </c>
      <c r="E23" s="2">
        <v>383.8</v>
      </c>
      <c r="F23" s="2">
        <v>404.3</v>
      </c>
      <c r="G23" s="2">
        <v>1.722</v>
      </c>
      <c r="H23" s="2">
        <v>1</v>
      </c>
      <c r="I23" s="2" t="s">
        <v>16</v>
      </c>
      <c r="J23" s="70"/>
      <c r="K23" s="2"/>
      <c r="L23" s="5"/>
    </row>
    <row r="24" spans="1:12" ht="19.5" customHeight="1">
      <c r="A24" s="1">
        <v>6</v>
      </c>
      <c r="B24" s="2">
        <v>20</v>
      </c>
      <c r="C24" s="2">
        <v>0.5717</v>
      </c>
      <c r="D24" s="2">
        <v>0.036</v>
      </c>
      <c r="E24" s="2">
        <v>389.2</v>
      </c>
      <c r="F24" s="2">
        <v>409.7</v>
      </c>
      <c r="G24" s="2">
        <v>1.718</v>
      </c>
      <c r="H24" s="2">
        <v>1</v>
      </c>
      <c r="I24" s="2" t="s">
        <v>16</v>
      </c>
      <c r="J24" s="70"/>
      <c r="K24" s="2"/>
      <c r="L24" s="5"/>
    </row>
    <row r="25" spans="1:12" ht="19.5" customHeight="1">
      <c r="A25" s="1">
        <v>7</v>
      </c>
      <c r="B25" s="2">
        <v>30</v>
      </c>
      <c r="C25" s="2">
        <v>0.7702</v>
      </c>
      <c r="D25" s="2">
        <v>0.02664</v>
      </c>
      <c r="E25" s="2">
        <v>394.3</v>
      </c>
      <c r="F25" s="2">
        <v>414.8</v>
      </c>
      <c r="G25" s="2">
        <v>1.714</v>
      </c>
      <c r="H25" s="2">
        <v>1</v>
      </c>
      <c r="I25" s="2" t="s">
        <v>16</v>
      </c>
      <c r="J25" s="70"/>
      <c r="K25" s="2"/>
      <c r="L25" s="5"/>
    </row>
    <row r="26" spans="1:11" ht="19.5" customHeight="1">
      <c r="A26" s="1">
        <v>8</v>
      </c>
      <c r="B26" s="2">
        <v>40</v>
      </c>
      <c r="C26" s="2">
        <v>1.017</v>
      </c>
      <c r="D26" s="2">
        <v>0.01997</v>
      </c>
      <c r="E26" s="2">
        <v>399.1</v>
      </c>
      <c r="F26" s="2">
        <v>419.4</v>
      </c>
      <c r="G26" s="2">
        <v>1.711</v>
      </c>
      <c r="H26" s="2">
        <v>1</v>
      </c>
      <c r="I26" s="2" t="s">
        <v>16</v>
      </c>
      <c r="J26" s="70"/>
      <c r="K26" s="2"/>
    </row>
    <row r="27" spans="1:11" ht="19.5" customHeight="1">
      <c r="A27" s="1">
        <v>9</v>
      </c>
      <c r="B27" s="2">
        <v>50</v>
      </c>
      <c r="C27" s="2">
        <v>1.318</v>
      </c>
      <c r="D27" s="2">
        <v>0.01509</v>
      </c>
      <c r="E27" s="2">
        <v>403.6</v>
      </c>
      <c r="F27" s="2">
        <v>423.4</v>
      </c>
      <c r="G27" s="2">
        <v>1.707</v>
      </c>
      <c r="H27" s="2">
        <v>1</v>
      </c>
      <c r="I27" s="2" t="s">
        <v>16</v>
      </c>
      <c r="J27" s="70"/>
      <c r="K27" s="2"/>
    </row>
    <row r="28" spans="1:12" ht="19.5" customHeight="1">
      <c r="A28" s="1">
        <v>10</v>
      </c>
      <c r="B28" s="2">
        <v>60</v>
      </c>
      <c r="C28" s="2">
        <v>1.682</v>
      </c>
      <c r="D28" s="2">
        <v>0.01144</v>
      </c>
      <c r="E28" s="2">
        <v>407.4</v>
      </c>
      <c r="F28" s="2">
        <v>426.6</v>
      </c>
      <c r="G28" s="2">
        <v>1.702</v>
      </c>
      <c r="H28" s="2">
        <v>1</v>
      </c>
      <c r="I28" s="2" t="s">
        <v>16</v>
      </c>
      <c r="L28" s="5"/>
    </row>
    <row r="29" spans="1:12" ht="19.5" customHeight="1">
      <c r="A29" s="1">
        <v>11</v>
      </c>
      <c r="B29" s="2">
        <v>70</v>
      </c>
      <c r="C29" s="2">
        <v>2.117</v>
      </c>
      <c r="D29" s="2">
        <v>0.008653</v>
      </c>
      <c r="E29" s="2">
        <v>410.3</v>
      </c>
      <c r="F29" s="2">
        <v>428.6</v>
      </c>
      <c r="G29" s="2">
        <v>1.696</v>
      </c>
      <c r="H29" s="2">
        <v>1</v>
      </c>
      <c r="I29" s="2" t="s">
        <v>16</v>
      </c>
      <c r="L29" s="5"/>
    </row>
    <row r="30" spans="1:12" ht="19.5" customHeight="1">
      <c r="A30" s="1">
        <v>12</v>
      </c>
      <c r="B30" s="2">
        <v>80</v>
      </c>
      <c r="C30" s="2">
        <v>2.633</v>
      </c>
      <c r="D30" s="2">
        <v>0.006448</v>
      </c>
      <c r="E30" s="2">
        <v>411.8</v>
      </c>
      <c r="F30" s="2">
        <v>428.8</v>
      </c>
      <c r="G30" s="2">
        <v>1.685</v>
      </c>
      <c r="H30" s="2">
        <v>1</v>
      </c>
      <c r="I30" s="2" t="s">
        <v>16</v>
      </c>
      <c r="L30" s="5"/>
    </row>
    <row r="31" spans="1:12" ht="19.5" customHeight="1">
      <c r="A31" s="1">
        <v>13</v>
      </c>
      <c r="B31" s="2">
        <v>90</v>
      </c>
      <c r="C31" s="2">
        <v>3.244</v>
      </c>
      <c r="D31" s="2">
        <v>0.004613</v>
      </c>
      <c r="E31" s="2">
        <v>410.4</v>
      </c>
      <c r="F31" s="2">
        <v>425.4</v>
      </c>
      <c r="G31" s="2">
        <v>1.666</v>
      </c>
      <c r="H31" s="2">
        <v>1</v>
      </c>
      <c r="I31" s="2" t="s">
        <v>16</v>
      </c>
      <c r="L31" s="5"/>
    </row>
    <row r="32" spans="1:12" ht="19.5" customHeight="1">
      <c r="A32" s="1">
        <v>14</v>
      </c>
      <c r="B32" s="2">
        <v>100</v>
      </c>
      <c r="C32" s="2">
        <v>3.972</v>
      </c>
      <c r="D32" s="2">
        <v>0.002681</v>
      </c>
      <c r="E32" s="2">
        <v>397</v>
      </c>
      <c r="F32" s="2">
        <v>407.7</v>
      </c>
      <c r="G32" s="2">
        <v>1.611</v>
      </c>
      <c r="H32" s="2">
        <v>1</v>
      </c>
      <c r="I32" s="2" t="s">
        <v>16</v>
      </c>
      <c r="L32" s="5"/>
    </row>
    <row r="33" spans="1:12" ht="19.5" customHeight="1">
      <c r="A33" s="1">
        <v>15</v>
      </c>
      <c r="B33" s="2">
        <v>101</v>
      </c>
      <c r="C33" s="2">
        <v>4.054</v>
      </c>
      <c r="D33" s="2">
        <v>0.002149</v>
      </c>
      <c r="E33" s="2">
        <v>386.7</v>
      </c>
      <c r="F33" s="2">
        <v>395.4</v>
      </c>
      <c r="G33" s="2">
        <v>1.578</v>
      </c>
      <c r="H33" s="2">
        <v>1</v>
      </c>
      <c r="I33" s="2" t="s">
        <v>16</v>
      </c>
      <c r="L33" s="5"/>
    </row>
    <row r="34" ht="12.75" customHeight="1">
      <c r="L34" s="5"/>
    </row>
    <row r="35" ht="12.75" customHeight="1">
      <c r="L35" s="5"/>
    </row>
    <row r="36" ht="12.75" customHeight="1">
      <c r="L36" s="5"/>
    </row>
    <row r="37" ht="12.75" customHeight="1">
      <c r="L37" s="5"/>
    </row>
    <row r="38" ht="12.75" customHeight="1">
      <c r="L38" s="5"/>
    </row>
    <row r="39" ht="12.75" customHeight="1">
      <c r="L39" s="5"/>
    </row>
    <row r="40" ht="12.75" customHeight="1">
      <c r="L40" s="5"/>
    </row>
    <row r="41" ht="12.75" customHeight="1">
      <c r="L41" s="5"/>
    </row>
    <row r="42" ht="12.75" customHeight="1">
      <c r="L42" s="5"/>
    </row>
    <row r="43" ht="12.75" customHeight="1">
      <c r="L43" s="5"/>
    </row>
    <row r="44" ht="12.75" customHeight="1">
      <c r="L44" s="5"/>
    </row>
    <row r="45" ht="12.75" customHeight="1">
      <c r="L45" s="5"/>
    </row>
    <row r="46" ht="12.75" customHeight="1">
      <c r="L46" s="5"/>
    </row>
    <row r="47" ht="12.75" customHeight="1">
      <c r="L47" s="5"/>
    </row>
    <row r="48" ht="12.75" customHeight="1">
      <c r="L48" s="5"/>
    </row>
    <row r="49" ht="12.75" customHeight="1">
      <c r="L49" s="5"/>
    </row>
    <row r="50" ht="12.75" customHeight="1">
      <c r="L50" s="5"/>
    </row>
    <row r="51" ht="12.75" customHeight="1">
      <c r="L51" s="5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5" r:id="rId2"/>
  <headerFooter alignWithMargins="0">
    <oddHeader>&amp;CWater Properties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showGridLines="0" workbookViewId="0" topLeftCell="A1">
      <selection activeCell="D48" sqref="D48"/>
    </sheetView>
  </sheetViews>
  <sheetFormatPr defaultColWidth="9.140625" defaultRowHeight="12.75" customHeight="1"/>
  <cols>
    <col min="1" max="1" width="9.421875" style="4" customWidth="1"/>
    <col min="2" max="2" width="10.00390625" style="4" customWidth="1"/>
    <col min="3" max="5" width="9.00390625" style="4" customWidth="1"/>
    <col min="6" max="6" width="7.7109375" style="4" customWidth="1"/>
    <col min="7" max="7" width="8.7109375" style="10" customWidth="1"/>
    <col min="8" max="8" width="9.140625" style="4" customWidth="1"/>
    <col min="9" max="9" width="20.7109375" style="5" customWidth="1"/>
    <col min="10" max="10" width="7.7109375" style="5" customWidth="1"/>
    <col min="11" max="13" width="9.140625" style="5" customWidth="1"/>
    <col min="14" max="14" width="13.8515625" style="5" customWidth="1"/>
    <col min="15" max="16384" width="9.140625" style="5" customWidth="1"/>
  </cols>
  <sheetData>
    <row r="1" spans="1:14" ht="12.75" customHeight="1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K1" s="96" t="s">
        <v>52</v>
      </c>
      <c r="L1" s="97"/>
      <c r="M1" s="97"/>
      <c r="N1" s="98"/>
    </row>
    <row r="2" spans="1:14" ht="12.75" customHeight="1">
      <c r="A2" s="1"/>
      <c r="B2" s="2"/>
      <c r="C2" s="2"/>
      <c r="D2" s="3" t="s">
        <v>0</v>
      </c>
      <c r="E2" s="3" t="s">
        <v>1</v>
      </c>
      <c r="F2" s="3" t="s">
        <v>0</v>
      </c>
      <c r="G2" s="3" t="s">
        <v>0</v>
      </c>
      <c r="H2" s="2"/>
      <c r="I2" s="2"/>
      <c r="K2" s="99" t="s">
        <v>45</v>
      </c>
      <c r="L2" s="100"/>
      <c r="M2" s="100"/>
      <c r="N2" s="101"/>
    </row>
    <row r="3" spans="1:14" ht="14.25" customHeight="1">
      <c r="A3" s="12" t="s">
        <v>18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3" t="s">
        <v>9</v>
      </c>
      <c r="K3" s="99" t="s">
        <v>53</v>
      </c>
      <c r="L3" s="100"/>
      <c r="M3" s="100"/>
      <c r="N3" s="101"/>
    </row>
    <row r="4" spans="1:14" ht="12.75" customHeight="1">
      <c r="A4" s="11"/>
      <c r="B4" s="8" t="s">
        <v>19</v>
      </c>
      <c r="C4" s="8" t="s">
        <v>11</v>
      </c>
      <c r="D4" s="8" t="s">
        <v>27</v>
      </c>
      <c r="E4" s="8" t="s">
        <v>13</v>
      </c>
      <c r="F4" s="8" t="s">
        <v>13</v>
      </c>
      <c r="G4" s="8" t="s">
        <v>14</v>
      </c>
      <c r="H4" s="2"/>
      <c r="I4" s="10"/>
      <c r="K4" s="99" t="s">
        <v>48</v>
      </c>
      <c r="L4" s="100"/>
      <c r="M4" s="100"/>
      <c r="N4" s="101"/>
    </row>
    <row r="5" spans="1:14" ht="12.75" customHeight="1">
      <c r="A5" s="54" t="s">
        <v>30</v>
      </c>
      <c r="B5" s="71">
        <v>20</v>
      </c>
      <c r="C5" s="2">
        <v>0.5673</v>
      </c>
      <c r="D5" s="2">
        <v>0.03078</v>
      </c>
      <c r="E5" s="2">
        <v>178.3</v>
      </c>
      <c r="F5" s="2">
        <v>195.8</v>
      </c>
      <c r="G5" s="2">
        <v>0.6884</v>
      </c>
      <c r="H5" s="71">
        <v>1</v>
      </c>
      <c r="I5" s="10" t="s">
        <v>16</v>
      </c>
      <c r="K5" s="99" t="s">
        <v>49</v>
      </c>
      <c r="L5" s="100"/>
      <c r="M5" s="100"/>
      <c r="N5" s="101"/>
    </row>
    <row r="6" spans="1:14" ht="12.75" customHeight="1">
      <c r="A6" s="55" t="s">
        <v>39</v>
      </c>
      <c r="B6" s="2">
        <v>42.37</v>
      </c>
      <c r="C6" s="2">
        <v>0.9607</v>
      </c>
      <c r="D6" s="2">
        <v>0.01845</v>
      </c>
      <c r="E6" s="2">
        <v>187.3</v>
      </c>
      <c r="F6" s="2">
        <v>205.1</v>
      </c>
      <c r="G6" s="2">
        <v>0.6884</v>
      </c>
      <c r="H6" s="2"/>
      <c r="I6" s="10" t="s">
        <v>29</v>
      </c>
      <c r="K6" s="105" t="s">
        <v>46</v>
      </c>
      <c r="L6" s="100"/>
      <c r="M6" s="100"/>
      <c r="N6" s="101"/>
    </row>
    <row r="7" spans="1:14" ht="12.75" customHeight="1">
      <c r="A7" s="55" t="s">
        <v>20</v>
      </c>
      <c r="B7" s="2">
        <v>40</v>
      </c>
      <c r="C7" s="2">
        <v>0.9607</v>
      </c>
      <c r="D7" s="2">
        <v>0.01817</v>
      </c>
      <c r="E7" s="2">
        <v>185.7</v>
      </c>
      <c r="F7" s="2">
        <v>203.2</v>
      </c>
      <c r="G7" s="2">
        <v>0.6825</v>
      </c>
      <c r="H7" s="2">
        <v>1</v>
      </c>
      <c r="I7" s="10" t="s">
        <v>16</v>
      </c>
      <c r="K7" s="106" t="s">
        <v>47</v>
      </c>
      <c r="L7" s="103"/>
      <c r="M7" s="103"/>
      <c r="N7" s="104"/>
    </row>
    <row r="8" spans="1:11" ht="12.75" customHeight="1">
      <c r="A8" s="54" t="s">
        <v>31</v>
      </c>
      <c r="B8" s="71">
        <v>40</v>
      </c>
      <c r="C8" s="2">
        <v>0.9607</v>
      </c>
      <c r="D8" s="2">
        <v>0.000798</v>
      </c>
      <c r="E8" s="2">
        <v>73.82</v>
      </c>
      <c r="F8" s="2">
        <v>74.59</v>
      </c>
      <c r="G8" s="2">
        <v>0.2718</v>
      </c>
      <c r="H8" s="71">
        <v>0</v>
      </c>
      <c r="I8" s="10" t="s">
        <v>15</v>
      </c>
      <c r="K8" s="95"/>
    </row>
    <row r="9" spans="1:11" ht="12.75" customHeight="1">
      <c r="A9" s="55" t="s">
        <v>32</v>
      </c>
      <c r="B9" s="2">
        <v>20</v>
      </c>
      <c r="C9" s="2">
        <v>0.5673</v>
      </c>
      <c r="D9" s="2">
        <v>0.004954</v>
      </c>
      <c r="E9" s="2">
        <v>71.78</v>
      </c>
      <c r="F9" s="2">
        <v>74.59</v>
      </c>
      <c r="G9" s="2">
        <v>0.275</v>
      </c>
      <c r="H9" s="2">
        <v>0.1399</v>
      </c>
      <c r="I9" s="10" t="s">
        <v>21</v>
      </c>
      <c r="K9" s="95"/>
    </row>
    <row r="10" spans="1:11" ht="12.75" customHeight="1">
      <c r="A10" s="54" t="s">
        <v>30</v>
      </c>
      <c r="B10" s="2">
        <v>20</v>
      </c>
      <c r="C10" s="2">
        <v>0.5673</v>
      </c>
      <c r="D10" s="2">
        <v>0.03078</v>
      </c>
      <c r="E10" s="2">
        <v>178.3</v>
      </c>
      <c r="F10" s="2">
        <v>195.8</v>
      </c>
      <c r="G10" s="2">
        <v>0.6884</v>
      </c>
      <c r="H10" s="2">
        <v>1</v>
      </c>
      <c r="I10" s="10" t="s">
        <v>16</v>
      </c>
      <c r="K10" s="95"/>
    </row>
    <row r="14" spans="1:6" ht="12.75" customHeight="1">
      <c r="A14" s="83"/>
      <c r="B14" s="83"/>
      <c r="C14" s="83"/>
      <c r="D14" s="83"/>
      <c r="E14" s="83"/>
      <c r="F14" s="84"/>
    </row>
    <row r="15" spans="1:6" ht="12.75" customHeight="1">
      <c r="A15" s="83"/>
      <c r="B15" s="83"/>
      <c r="C15" s="83"/>
      <c r="D15" s="83"/>
      <c r="E15" s="83"/>
      <c r="F15" s="84"/>
    </row>
    <row r="16" spans="1:6" ht="12.75" customHeight="1">
      <c r="A16" s="84"/>
      <c r="B16" s="83"/>
      <c r="C16" s="83"/>
      <c r="D16" s="83"/>
      <c r="E16" s="83"/>
      <c r="F16" s="84"/>
    </row>
    <row r="17" spans="1:6" ht="12.75" customHeight="1">
      <c r="A17" s="84"/>
      <c r="B17" s="83"/>
      <c r="C17" s="83"/>
      <c r="D17" s="83"/>
      <c r="E17" s="83"/>
      <c r="F17" s="84"/>
    </row>
    <row r="18" spans="1:6" ht="12.75" customHeight="1">
      <c r="A18" s="84"/>
      <c r="B18" s="83"/>
      <c r="C18" s="83"/>
      <c r="D18" s="83"/>
      <c r="E18" s="83"/>
      <c r="F18" s="84"/>
    </row>
    <row r="19" spans="1:6" ht="12.75" customHeight="1">
      <c r="A19" s="84"/>
      <c r="B19" s="83"/>
      <c r="C19" s="83"/>
      <c r="D19" s="83"/>
      <c r="E19" s="83"/>
      <c r="F19" s="84"/>
    </row>
    <row r="20" spans="1:6" ht="12.75" customHeight="1">
      <c r="A20" s="84"/>
      <c r="B20" s="83"/>
      <c r="C20" s="83"/>
      <c r="D20" s="83"/>
      <c r="E20" s="83"/>
      <c r="F20" s="84"/>
    </row>
    <row r="21" spans="1:6" ht="12.75" customHeight="1">
      <c r="A21" s="84"/>
      <c r="B21" s="83"/>
      <c r="C21" s="83"/>
      <c r="D21" s="83"/>
      <c r="E21" s="83"/>
      <c r="F21" s="84"/>
    </row>
    <row r="22" spans="1:14" ht="12.75" customHeight="1">
      <c r="A22" s="84"/>
      <c r="B22" s="83"/>
      <c r="C22" s="83"/>
      <c r="D22" s="83"/>
      <c r="E22" s="83"/>
      <c r="F22" s="84"/>
      <c r="N22" s="61"/>
    </row>
    <row r="23" spans="1:6" ht="12.75" customHeight="1">
      <c r="A23" s="84"/>
      <c r="B23" s="83"/>
      <c r="C23" s="83"/>
      <c r="D23" s="83"/>
      <c r="E23" s="83"/>
      <c r="F23" s="84"/>
    </row>
    <row r="24" spans="1:6" ht="12.75" customHeight="1">
      <c r="A24" s="84"/>
      <c r="B24" s="83"/>
      <c r="C24" s="83"/>
      <c r="D24" s="83"/>
      <c r="E24" s="83"/>
      <c r="F24" s="84"/>
    </row>
    <row r="25" spans="1:6" ht="12.75" customHeight="1">
      <c r="A25" s="84"/>
      <c r="B25" s="83"/>
      <c r="C25" s="83"/>
      <c r="D25" s="83"/>
      <c r="E25" s="83"/>
      <c r="F25" s="84"/>
    </row>
    <row r="26" spans="1:6" ht="12.75" customHeight="1">
      <c r="A26" s="84"/>
      <c r="B26" s="83"/>
      <c r="C26" s="83"/>
      <c r="D26" s="83"/>
      <c r="E26" s="83"/>
      <c r="F26" s="85"/>
    </row>
    <row r="27" spans="1:6" ht="12.75" customHeight="1">
      <c r="A27" s="84"/>
      <c r="B27" s="83"/>
      <c r="C27" s="86"/>
      <c r="D27" s="87"/>
      <c r="E27" s="83"/>
      <c r="F27" s="85"/>
    </row>
    <row r="28" spans="1:6" ht="12.75" customHeight="1">
      <c r="A28" s="84"/>
      <c r="B28" s="83"/>
      <c r="C28" s="86"/>
      <c r="D28" s="87"/>
      <c r="E28" s="83"/>
      <c r="F28" s="84"/>
    </row>
    <row r="29" spans="2:3" ht="12.75" customHeight="1">
      <c r="B29" s="15"/>
      <c r="C29" s="16"/>
    </row>
    <row r="30" spans="2:3" ht="12.75" customHeight="1">
      <c r="B30" s="15"/>
      <c r="C30" s="16"/>
    </row>
    <row r="34" spans="1:3" ht="12.75" customHeight="1">
      <c r="A34" s="10" t="s">
        <v>22</v>
      </c>
      <c r="B34" s="15"/>
      <c r="C34" s="16"/>
    </row>
    <row r="35" spans="1:6" ht="12.75" customHeight="1">
      <c r="A35" s="130" t="s">
        <v>23</v>
      </c>
      <c r="B35" s="131"/>
      <c r="C35" s="19" t="s">
        <v>24</v>
      </c>
      <c r="D35" s="108" t="s">
        <v>50</v>
      </c>
      <c r="E35" s="130" t="s">
        <v>25</v>
      </c>
      <c r="F35" s="131"/>
    </row>
    <row r="36" spans="1:6" ht="12.75" customHeight="1">
      <c r="A36" s="20" t="s">
        <v>85</v>
      </c>
      <c r="B36" s="21"/>
      <c r="C36" s="22">
        <v>0</v>
      </c>
      <c r="D36" s="23" t="s">
        <v>41</v>
      </c>
      <c r="E36" s="123"/>
      <c r="F36" s="124"/>
    </row>
    <row r="37" spans="1:6" ht="15.75" customHeight="1">
      <c r="A37" s="24" t="s">
        <v>68</v>
      </c>
      <c r="B37" s="25"/>
      <c r="C37" s="90">
        <f>(F5-F6)*C47</f>
        <v>-0.07439999999999987</v>
      </c>
      <c r="D37" s="26" t="s">
        <v>41</v>
      </c>
      <c r="E37" s="123"/>
      <c r="F37" s="124"/>
    </row>
    <row r="38" spans="1:6" ht="12.75" customHeight="1">
      <c r="A38" s="27" t="s">
        <v>67</v>
      </c>
      <c r="B38" s="25"/>
      <c r="C38" s="91">
        <f>C36+C37</f>
        <v>-0.07439999999999987</v>
      </c>
      <c r="D38" s="26" t="s">
        <v>41</v>
      </c>
      <c r="E38" s="123"/>
      <c r="F38" s="124"/>
    </row>
    <row r="39" spans="1:6" ht="12.75" customHeight="1">
      <c r="A39" s="28"/>
      <c r="B39" s="29"/>
      <c r="C39" s="30"/>
      <c r="D39" s="14"/>
      <c r="E39" s="31"/>
      <c r="F39" s="32"/>
    </row>
    <row r="40" spans="1:6" ht="12.75" customHeight="1">
      <c r="A40" s="130" t="s">
        <v>23</v>
      </c>
      <c r="B40" s="131"/>
      <c r="C40" s="33" t="s">
        <v>26</v>
      </c>
      <c r="D40" s="108" t="s">
        <v>50</v>
      </c>
      <c r="E40" s="130" t="s">
        <v>25</v>
      </c>
      <c r="F40" s="131"/>
    </row>
    <row r="41" spans="1:6" ht="19.5" customHeight="1">
      <c r="A41" s="24" t="s">
        <v>69</v>
      </c>
      <c r="B41" s="25"/>
      <c r="C41" s="89">
        <f>C47*(F8-F6)</f>
        <v>-1.04408</v>
      </c>
      <c r="D41" s="26" t="s">
        <v>41</v>
      </c>
      <c r="E41" s="125"/>
      <c r="F41" s="126"/>
    </row>
    <row r="42" spans="1:6" ht="16.5" customHeight="1">
      <c r="A42" s="24" t="s">
        <v>70</v>
      </c>
      <c r="B42" s="25"/>
      <c r="C42" s="89">
        <f>C47*(F10-F9)</f>
        <v>0.9696800000000001</v>
      </c>
      <c r="D42" s="26" t="s">
        <v>41</v>
      </c>
      <c r="E42" s="123"/>
      <c r="F42" s="124"/>
    </row>
    <row r="43" spans="1:6" ht="16.5" customHeight="1">
      <c r="A43" s="34" t="s">
        <v>71</v>
      </c>
      <c r="B43" s="29"/>
      <c r="C43" s="92">
        <f>C41+C42</f>
        <v>-0.0743999999999998</v>
      </c>
      <c r="D43" s="14" t="s">
        <v>41</v>
      </c>
      <c r="E43" s="127"/>
      <c r="F43" s="128"/>
    </row>
    <row r="44" spans="1:6" ht="14.25" customHeight="1">
      <c r="A44" s="93" t="s">
        <v>43</v>
      </c>
      <c r="B44" s="25"/>
      <c r="C44" s="88">
        <f>(B5+273)/(B7-B5)</f>
        <v>14.65</v>
      </c>
      <c r="D44" s="26"/>
      <c r="E44" s="35"/>
      <c r="F44" s="36"/>
    </row>
    <row r="45" spans="1:13" ht="16.5" customHeight="1">
      <c r="A45" s="34" t="s">
        <v>33</v>
      </c>
      <c r="B45" s="37"/>
      <c r="C45" s="60">
        <f>C42/ABS(C38)</f>
        <v>13.033333333333358</v>
      </c>
      <c r="D45" s="14"/>
      <c r="E45" s="127"/>
      <c r="F45" s="128"/>
      <c r="G45" s="39"/>
      <c r="H45" s="38"/>
      <c r="I45" s="40"/>
      <c r="J45" s="40"/>
      <c r="K45" s="40"/>
      <c r="L45" s="40"/>
      <c r="M45" s="40"/>
    </row>
    <row r="46" spans="1:13" ht="12.7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40"/>
      <c r="K46" s="40"/>
      <c r="L46" s="40"/>
      <c r="M46" s="40"/>
    </row>
    <row r="47" spans="1:13" ht="12.75" customHeight="1">
      <c r="A47" s="9" t="s">
        <v>40</v>
      </c>
      <c r="C47" s="111">
        <v>0.008</v>
      </c>
      <c r="D47" s="3" t="s">
        <v>42</v>
      </c>
      <c r="E47"/>
      <c r="F47" s="53"/>
      <c r="G47" s="53"/>
      <c r="I47" s="10"/>
      <c r="J47" s="10"/>
      <c r="K47" s="40"/>
      <c r="L47" s="40"/>
      <c r="M47" s="40"/>
    </row>
    <row r="48" spans="1:13" ht="12.75" customHeight="1">
      <c r="A48" s="9" t="s">
        <v>51</v>
      </c>
      <c r="B48" s="57"/>
      <c r="C48" s="109">
        <f>C45/C44</f>
        <v>0.8896473265073964</v>
      </c>
      <c r="D48" s="117">
        <f>C42*((273+B8)/(273+B5)-1)/ABS(C37)</f>
        <v>0.8896473265073951</v>
      </c>
      <c r="E48" s="57"/>
      <c r="F48" s="57"/>
      <c r="G48" s="57"/>
      <c r="H48" s="57"/>
      <c r="I48" s="58"/>
      <c r="J48" s="10"/>
      <c r="K48" s="40"/>
      <c r="L48" s="40"/>
      <c r="M48" s="40"/>
    </row>
    <row r="49" spans="1:13" ht="12.75" customHeight="1">
      <c r="A49" s="9"/>
      <c r="B49" s="59"/>
      <c r="C49" s="59"/>
      <c r="D49" s="59"/>
      <c r="E49" s="59"/>
      <c r="F49" s="59"/>
      <c r="G49" s="59"/>
      <c r="H49" s="25"/>
      <c r="I49" s="56"/>
      <c r="J49" s="10"/>
      <c r="K49" s="40"/>
      <c r="L49" s="40"/>
      <c r="M49" s="40"/>
    </row>
    <row r="50" spans="1:13" ht="12.75" customHeight="1">
      <c r="A50" s="16" t="s">
        <v>59</v>
      </c>
      <c r="J50" s="10"/>
      <c r="K50" s="40"/>
      <c r="L50" s="40"/>
      <c r="M50" s="40"/>
    </row>
    <row r="51" spans="1:13" ht="12.75" customHeight="1">
      <c r="A51" s="10" t="s">
        <v>81</v>
      </c>
      <c r="J51" s="10"/>
      <c r="K51" s="40"/>
      <c r="L51" s="40"/>
      <c r="M51" s="40"/>
    </row>
    <row r="52" spans="1:13" ht="23.25" customHeight="1">
      <c r="A52" s="10" t="s">
        <v>66</v>
      </c>
      <c r="J52" s="10"/>
      <c r="K52" s="40"/>
      <c r="L52" s="40"/>
      <c r="M52" s="40"/>
    </row>
    <row r="53" spans="1:13" ht="12.75" customHeight="1">
      <c r="A53" s="10"/>
      <c r="J53" s="10"/>
      <c r="K53" s="40"/>
      <c r="L53" s="40"/>
      <c r="M53" s="40"/>
    </row>
    <row r="54" spans="1:13" ht="20.25" customHeight="1">
      <c r="A54" s="10" t="s">
        <v>73</v>
      </c>
      <c r="B54" s="41"/>
      <c r="C54" s="41"/>
      <c r="D54" s="41"/>
      <c r="E54" s="41"/>
      <c r="F54" s="41"/>
      <c r="G54" s="41"/>
      <c r="H54" s="41"/>
      <c r="I54" s="39"/>
      <c r="J54" s="38"/>
      <c r="K54" s="40"/>
      <c r="L54" s="40"/>
      <c r="M54" s="40"/>
    </row>
    <row r="55" spans="2:13" ht="12.75" customHeight="1">
      <c r="B55" s="41"/>
      <c r="C55" s="41"/>
      <c r="D55" s="41"/>
      <c r="E55" s="41"/>
      <c r="F55" s="41"/>
      <c r="G55" s="41"/>
      <c r="H55" s="41"/>
      <c r="I55" s="39"/>
      <c r="J55" s="38"/>
      <c r="K55" s="40"/>
      <c r="L55" s="40"/>
      <c r="M55" s="40"/>
    </row>
    <row r="56" spans="1:13" ht="12.75" customHeight="1">
      <c r="A56" s="10" t="s">
        <v>75</v>
      </c>
      <c r="B56" s="41"/>
      <c r="C56" s="41"/>
      <c r="D56" s="41"/>
      <c r="E56" s="41"/>
      <c r="F56" s="41"/>
      <c r="G56" s="41"/>
      <c r="H56" s="41"/>
      <c r="I56" s="39"/>
      <c r="J56" s="38"/>
      <c r="K56" s="40"/>
      <c r="L56" s="40"/>
      <c r="M56" s="40"/>
    </row>
    <row r="57" spans="2:13" ht="14.25" customHeight="1">
      <c r="B57" s="41"/>
      <c r="C57" s="41"/>
      <c r="D57" s="41"/>
      <c r="E57" s="41"/>
      <c r="F57" s="41"/>
      <c r="G57" s="41"/>
      <c r="H57" s="41"/>
      <c r="I57" s="39"/>
      <c r="J57" s="38"/>
      <c r="K57" s="40"/>
      <c r="L57" s="40"/>
      <c r="M57" s="40"/>
    </row>
    <row r="58" spans="1:13" ht="12.75" customHeight="1">
      <c r="A58" s="10" t="s">
        <v>74</v>
      </c>
      <c r="B58" s="41"/>
      <c r="C58" s="41"/>
      <c r="D58" s="41"/>
      <c r="E58" s="41"/>
      <c r="F58" s="41"/>
      <c r="G58" s="41"/>
      <c r="H58" s="41"/>
      <c r="I58" s="39"/>
      <c r="J58" s="43"/>
      <c r="K58" s="43"/>
      <c r="L58" s="43"/>
      <c r="M58" s="43"/>
    </row>
    <row r="59" spans="1:13" ht="12.75" customHeight="1">
      <c r="A59" s="10" t="s">
        <v>60</v>
      </c>
      <c r="B59" s="40"/>
      <c r="C59" s="40"/>
      <c r="D59" s="40"/>
      <c r="E59" s="40"/>
      <c r="F59" s="40"/>
      <c r="G59" s="40"/>
      <c r="H59" s="38"/>
      <c r="I59" s="40"/>
      <c r="J59" s="40"/>
      <c r="K59" s="40"/>
      <c r="L59" s="40"/>
      <c r="M59" s="40"/>
    </row>
    <row r="60" spans="1:13" ht="12.75" customHeight="1">
      <c r="A60" s="10" t="s">
        <v>61</v>
      </c>
      <c r="B60" s="38"/>
      <c r="C60" s="38"/>
      <c r="D60" s="38"/>
      <c r="E60" s="38"/>
      <c r="F60" s="38"/>
      <c r="G60" s="39"/>
      <c r="H60" s="38"/>
      <c r="I60" s="40"/>
      <c r="J60" s="40"/>
      <c r="K60" s="40"/>
      <c r="L60" s="40"/>
      <c r="M60" s="40"/>
    </row>
    <row r="61" spans="1:13" ht="12.75" customHeight="1">
      <c r="A61" s="38"/>
      <c r="B61" s="38"/>
      <c r="C61" s="38"/>
      <c r="D61" s="38"/>
      <c r="E61" s="38"/>
      <c r="F61" s="38"/>
      <c r="G61" s="39"/>
      <c r="H61" s="38"/>
      <c r="I61" s="40"/>
      <c r="J61" s="40"/>
      <c r="K61" s="40"/>
      <c r="L61" s="40"/>
      <c r="M61" s="40"/>
    </row>
    <row r="62" spans="1:13" ht="12.75" customHeight="1">
      <c r="A62" s="39" t="s">
        <v>76</v>
      </c>
      <c r="B62" s="38"/>
      <c r="C62" s="38"/>
      <c r="D62" s="38"/>
      <c r="E62" s="38"/>
      <c r="F62" s="38"/>
      <c r="G62" s="39"/>
      <c r="H62" s="38"/>
      <c r="I62" s="40"/>
      <c r="J62" s="40"/>
      <c r="K62" s="40"/>
      <c r="L62" s="40"/>
      <c r="M62" s="40"/>
    </row>
    <row r="63" spans="1:13" ht="12.75" customHeight="1">
      <c r="A63" s="38"/>
      <c r="B63" s="38"/>
      <c r="C63" s="38"/>
      <c r="D63" s="38"/>
      <c r="E63" s="38"/>
      <c r="F63" s="38"/>
      <c r="G63" s="39"/>
      <c r="H63" s="38"/>
      <c r="I63" s="40"/>
      <c r="J63" s="40"/>
      <c r="K63" s="40"/>
      <c r="L63" s="40"/>
      <c r="M63" s="40"/>
    </row>
    <row r="64" spans="1:13" ht="12.75" customHeight="1">
      <c r="A64" s="39"/>
      <c r="B64" s="38"/>
      <c r="C64" s="38"/>
      <c r="D64" s="38"/>
      <c r="E64" s="38"/>
      <c r="F64" s="38"/>
      <c r="G64" s="39"/>
      <c r="H64" s="38"/>
      <c r="I64" s="40"/>
      <c r="J64" s="40"/>
      <c r="K64" s="40"/>
      <c r="L64" s="40"/>
      <c r="M64" s="40"/>
    </row>
    <row r="65" spans="1:13" ht="12.75" customHeight="1">
      <c r="A65" s="39"/>
      <c r="B65" s="38"/>
      <c r="C65" s="38"/>
      <c r="D65" s="38"/>
      <c r="E65" s="38"/>
      <c r="F65" s="38"/>
      <c r="G65" s="39"/>
      <c r="H65" s="38"/>
      <c r="I65" s="40"/>
      <c r="J65" s="40"/>
      <c r="K65" s="40"/>
      <c r="L65" s="40"/>
      <c r="M65" s="40"/>
    </row>
    <row r="66" spans="1:13" ht="12.75" customHeight="1">
      <c r="A66" s="38"/>
      <c r="B66" s="38"/>
      <c r="C66" s="38"/>
      <c r="D66" s="38"/>
      <c r="E66" s="38"/>
      <c r="F66" s="38"/>
      <c r="G66" s="39"/>
      <c r="H66" s="38"/>
      <c r="I66" s="40"/>
      <c r="J66" s="40"/>
      <c r="K66" s="40"/>
      <c r="L66" s="40"/>
      <c r="M66" s="40"/>
    </row>
    <row r="67" spans="1:13" ht="12.75" customHeight="1">
      <c r="A67" s="38"/>
      <c r="B67" s="38"/>
      <c r="C67" s="38"/>
      <c r="D67" s="38"/>
      <c r="E67" s="38"/>
      <c r="F67" s="38"/>
      <c r="G67" s="39"/>
      <c r="H67" s="38"/>
      <c r="I67" s="40"/>
      <c r="J67" s="40"/>
      <c r="K67" s="40"/>
      <c r="L67" s="40"/>
      <c r="M67" s="40"/>
    </row>
    <row r="68" spans="1:13" ht="12.75" customHeight="1">
      <c r="A68" s="38"/>
      <c r="B68" s="38"/>
      <c r="C68" s="38"/>
      <c r="D68" s="38"/>
      <c r="E68" s="38"/>
      <c r="F68" s="38"/>
      <c r="G68" s="39"/>
      <c r="H68" s="38"/>
      <c r="I68" s="40"/>
      <c r="J68" s="40"/>
      <c r="K68" s="40"/>
      <c r="L68" s="40"/>
      <c r="M68" s="40"/>
    </row>
    <row r="69" spans="1:13" ht="12.75" customHeight="1">
      <c r="A69" s="38"/>
      <c r="B69" s="38"/>
      <c r="C69" s="38"/>
      <c r="D69" s="38"/>
      <c r="E69" s="38"/>
      <c r="F69" s="38"/>
      <c r="G69" s="39"/>
      <c r="H69" s="38"/>
      <c r="I69" s="40"/>
      <c r="J69" s="40"/>
      <c r="K69" s="40"/>
      <c r="L69" s="40"/>
      <c r="M69" s="40"/>
    </row>
    <row r="70" spans="1:13" ht="12.75" customHeight="1">
      <c r="A70" s="38"/>
      <c r="B70" s="38"/>
      <c r="C70" s="38"/>
      <c r="D70" s="38"/>
      <c r="E70" s="38"/>
      <c r="F70" s="38"/>
      <c r="G70" s="39"/>
      <c r="H70" s="38"/>
      <c r="I70" s="40"/>
      <c r="J70" s="40"/>
      <c r="K70" s="40"/>
      <c r="L70" s="40"/>
      <c r="M70" s="40"/>
    </row>
    <row r="71" spans="1:13" ht="12.75" customHeight="1">
      <c r="A71" s="38"/>
      <c r="B71" s="38"/>
      <c r="C71" s="38"/>
      <c r="D71" s="38"/>
      <c r="E71" s="38"/>
      <c r="F71" s="38"/>
      <c r="G71" s="39"/>
      <c r="H71" s="38"/>
      <c r="I71" s="40"/>
      <c r="J71" s="40"/>
      <c r="K71" s="40"/>
      <c r="L71" s="40"/>
      <c r="M71" s="40"/>
    </row>
    <row r="72" spans="1:13" ht="12.75" customHeight="1">
      <c r="A72" s="38"/>
      <c r="B72" s="38"/>
      <c r="C72" s="38"/>
      <c r="D72" s="38"/>
      <c r="E72" s="38"/>
      <c r="F72" s="38"/>
      <c r="G72" s="39"/>
      <c r="H72" s="38"/>
      <c r="I72" s="40"/>
      <c r="J72" s="40"/>
      <c r="K72" s="40"/>
      <c r="L72" s="40"/>
      <c r="M72" s="40"/>
    </row>
    <row r="73" spans="1:13" ht="12.75" customHeight="1">
      <c r="A73" s="38"/>
      <c r="B73" s="38"/>
      <c r="C73" s="38"/>
      <c r="D73" s="38"/>
      <c r="E73" s="38"/>
      <c r="F73" s="38"/>
      <c r="G73" s="39"/>
      <c r="H73" s="38"/>
      <c r="I73" s="40"/>
      <c r="J73" s="40"/>
      <c r="K73" s="40"/>
      <c r="L73" s="40"/>
      <c r="M73" s="40"/>
    </row>
    <row r="74" spans="1:13" ht="12.75" customHeight="1">
      <c r="A74" s="38"/>
      <c r="B74" s="44"/>
      <c r="C74" s="38"/>
      <c r="D74" s="38"/>
      <c r="E74" s="38"/>
      <c r="F74" s="38"/>
      <c r="G74" s="39"/>
      <c r="H74" s="38"/>
      <c r="I74" s="40"/>
      <c r="J74" s="40"/>
      <c r="K74" s="40"/>
      <c r="L74" s="40"/>
      <c r="M74" s="40"/>
    </row>
    <row r="75" spans="1:13" ht="12.75" customHeight="1">
      <c r="A75" s="38"/>
      <c r="B75" s="45"/>
      <c r="C75" s="44"/>
      <c r="D75" s="38"/>
      <c r="E75" s="38"/>
      <c r="F75" s="38"/>
      <c r="G75" s="39"/>
      <c r="H75" s="38"/>
      <c r="I75" s="40"/>
      <c r="J75" s="40"/>
      <c r="K75" s="40"/>
      <c r="L75" s="40"/>
      <c r="M75" s="40"/>
    </row>
    <row r="76" spans="1:13" ht="12.75" customHeight="1">
      <c r="A76" s="38"/>
      <c r="B76" s="38"/>
      <c r="C76" s="38"/>
      <c r="D76" s="38"/>
      <c r="E76" s="38"/>
      <c r="F76" s="38"/>
      <c r="G76" s="39"/>
      <c r="H76" s="38"/>
      <c r="I76" s="40"/>
      <c r="J76" s="40"/>
      <c r="K76" s="40"/>
      <c r="L76" s="40"/>
      <c r="M76" s="40"/>
    </row>
    <row r="77" spans="1:13" ht="12.75" customHeight="1">
      <c r="A77" s="39"/>
      <c r="B77" s="38"/>
      <c r="C77" s="38"/>
      <c r="D77" s="38"/>
      <c r="E77" s="38"/>
      <c r="F77" s="38"/>
      <c r="G77" s="39"/>
      <c r="H77" s="38"/>
      <c r="I77" s="40"/>
      <c r="J77" s="40"/>
      <c r="K77" s="40"/>
      <c r="L77" s="40"/>
      <c r="M77" s="40"/>
    </row>
    <row r="78" spans="1:13" ht="12.75" customHeight="1">
      <c r="A78" s="122"/>
      <c r="B78" s="122"/>
      <c r="C78" s="46"/>
      <c r="D78" s="38"/>
      <c r="E78" s="122"/>
      <c r="F78" s="122"/>
      <c r="G78" s="39"/>
      <c r="H78" s="38"/>
      <c r="I78" s="40"/>
      <c r="J78" s="40"/>
      <c r="K78" s="40"/>
      <c r="L78" s="40"/>
      <c r="M78" s="40"/>
    </row>
    <row r="79" spans="1:13" ht="12.75" customHeight="1">
      <c r="A79" s="47"/>
      <c r="B79" s="38"/>
      <c r="C79" s="48"/>
      <c r="D79" s="41"/>
      <c r="E79" s="121"/>
      <c r="F79" s="121"/>
      <c r="G79" s="39"/>
      <c r="H79" s="38"/>
      <c r="I79" s="40"/>
      <c r="J79" s="40"/>
      <c r="K79" s="40"/>
      <c r="L79" s="40"/>
      <c r="M79" s="40"/>
    </row>
    <row r="80" spans="1:13" ht="12.75" customHeight="1">
      <c r="A80" s="47"/>
      <c r="B80" s="38"/>
      <c r="C80" s="48"/>
      <c r="D80" s="41"/>
      <c r="E80" s="121"/>
      <c r="F80" s="121"/>
      <c r="G80" s="39"/>
      <c r="H80" s="38"/>
      <c r="I80" s="40"/>
      <c r="J80" s="40"/>
      <c r="K80" s="40"/>
      <c r="L80" s="40"/>
      <c r="M80" s="40"/>
    </row>
    <row r="81" spans="1:13" ht="12.75" customHeight="1">
      <c r="A81" s="47"/>
      <c r="B81" s="38"/>
      <c r="C81" s="48"/>
      <c r="D81" s="41"/>
      <c r="E81" s="121"/>
      <c r="F81" s="121"/>
      <c r="G81" s="39"/>
      <c r="H81" s="38"/>
      <c r="I81" s="40"/>
      <c r="J81" s="40"/>
      <c r="K81" s="40"/>
      <c r="L81" s="40"/>
      <c r="M81" s="40"/>
    </row>
    <row r="82" spans="1:13" ht="12.75" customHeight="1">
      <c r="A82" s="49"/>
      <c r="B82" s="38"/>
      <c r="C82" s="50"/>
      <c r="D82" s="41"/>
      <c r="E82" s="121"/>
      <c r="F82" s="121"/>
      <c r="G82" s="39"/>
      <c r="H82" s="38"/>
      <c r="I82" s="40"/>
      <c r="J82" s="40"/>
      <c r="K82" s="40"/>
      <c r="L82" s="40"/>
      <c r="M82" s="40"/>
    </row>
    <row r="83" spans="1:13" ht="12.75" customHeight="1">
      <c r="A83" s="38"/>
      <c r="B83" s="38"/>
      <c r="C83" s="48"/>
      <c r="D83" s="41"/>
      <c r="E83" s="51"/>
      <c r="F83" s="51"/>
      <c r="G83" s="39"/>
      <c r="H83" s="38"/>
      <c r="I83" s="40"/>
      <c r="J83" s="40"/>
      <c r="K83" s="40"/>
      <c r="L83" s="40"/>
      <c r="M83" s="40"/>
    </row>
    <row r="84" spans="1:13" ht="12.75" customHeight="1">
      <c r="A84" s="122"/>
      <c r="B84" s="122"/>
      <c r="C84" s="50"/>
      <c r="D84" s="41"/>
      <c r="E84" s="122"/>
      <c r="F84" s="122"/>
      <c r="G84" s="39"/>
      <c r="H84" s="38"/>
      <c r="I84" s="40"/>
      <c r="J84" s="40"/>
      <c r="K84" s="40"/>
      <c r="L84" s="40"/>
      <c r="M84" s="40"/>
    </row>
    <row r="85" spans="1:13" ht="12.75" customHeight="1">
      <c r="A85" s="47"/>
      <c r="B85" s="38"/>
      <c r="C85" s="48"/>
      <c r="D85" s="41"/>
      <c r="E85" s="121"/>
      <c r="F85" s="121"/>
      <c r="G85" s="39"/>
      <c r="H85" s="38"/>
      <c r="I85" s="40"/>
      <c r="J85" s="40"/>
      <c r="K85" s="40"/>
      <c r="L85" s="40"/>
      <c r="M85" s="40"/>
    </row>
    <row r="86" spans="1:13" ht="12.75" customHeight="1">
      <c r="A86" s="47"/>
      <c r="B86" s="38"/>
      <c r="C86" s="48"/>
      <c r="D86" s="41"/>
      <c r="E86" s="121"/>
      <c r="F86" s="121"/>
      <c r="G86" s="39"/>
      <c r="H86" s="38"/>
      <c r="I86" s="40"/>
      <c r="J86" s="40"/>
      <c r="K86" s="40"/>
      <c r="L86" s="40"/>
      <c r="M86" s="40"/>
    </row>
    <row r="87" spans="1:13" ht="12.75" customHeight="1">
      <c r="A87" s="47"/>
      <c r="B87" s="38"/>
      <c r="C87" s="48"/>
      <c r="D87" s="41"/>
      <c r="E87" s="121"/>
      <c r="F87" s="121"/>
      <c r="G87" s="39"/>
      <c r="H87" s="38"/>
      <c r="I87" s="40"/>
      <c r="J87" s="40"/>
      <c r="K87" s="40"/>
      <c r="L87" s="40"/>
      <c r="M87" s="40"/>
    </row>
    <row r="88" spans="1:13" ht="12.75" customHeight="1">
      <c r="A88" s="44"/>
      <c r="B88" s="38"/>
      <c r="C88" s="50"/>
      <c r="D88" s="41"/>
      <c r="E88" s="121"/>
      <c r="F88" s="121"/>
      <c r="G88" s="39"/>
      <c r="H88" s="38"/>
      <c r="I88" s="40"/>
      <c r="J88" s="40"/>
      <c r="K88" s="40"/>
      <c r="L88" s="40"/>
      <c r="M88" s="40"/>
    </row>
    <row r="89" spans="1:13" ht="12.75" customHeight="1">
      <c r="A89" s="38"/>
      <c r="B89" s="38"/>
      <c r="C89" s="38"/>
      <c r="D89" s="38"/>
      <c r="E89" s="51"/>
      <c r="F89" s="51"/>
      <c r="G89" s="39"/>
      <c r="H89" s="38"/>
      <c r="I89" s="40"/>
      <c r="J89" s="40"/>
      <c r="K89" s="40"/>
      <c r="L89" s="40"/>
      <c r="M89" s="40"/>
    </row>
    <row r="90" spans="1:13" ht="12.75" customHeight="1">
      <c r="A90" s="44"/>
      <c r="B90" s="45"/>
      <c r="C90" s="52"/>
      <c r="D90" s="38"/>
      <c r="E90" s="121"/>
      <c r="F90" s="121"/>
      <c r="G90" s="39"/>
      <c r="H90" s="38"/>
      <c r="I90" s="40"/>
      <c r="J90" s="40"/>
      <c r="K90" s="40"/>
      <c r="L90" s="40"/>
      <c r="M90" s="40"/>
    </row>
    <row r="91" spans="1:13" ht="12.75" customHeight="1">
      <c r="A91" s="38"/>
      <c r="B91" s="38"/>
      <c r="C91" s="38"/>
      <c r="D91" s="38"/>
      <c r="E91" s="38"/>
      <c r="F91" s="38"/>
      <c r="G91" s="39"/>
      <c r="H91" s="38"/>
      <c r="I91" s="40"/>
      <c r="J91" s="40"/>
      <c r="K91" s="40"/>
      <c r="L91" s="40"/>
      <c r="M91" s="40"/>
    </row>
    <row r="92" spans="1:13" ht="12.75" customHeight="1">
      <c r="A92" s="38"/>
      <c r="B92" s="38"/>
      <c r="C92" s="38"/>
      <c r="D92" s="38"/>
      <c r="E92" s="38"/>
      <c r="F92" s="38"/>
      <c r="G92" s="39"/>
      <c r="H92" s="38"/>
      <c r="I92" s="40"/>
      <c r="J92" s="40"/>
      <c r="K92" s="40"/>
      <c r="L92" s="40"/>
      <c r="M92" s="40"/>
    </row>
    <row r="93" spans="1:13" ht="12.75" customHeight="1">
      <c r="A93" s="38"/>
      <c r="B93" s="38"/>
      <c r="C93" s="38"/>
      <c r="D93" s="38"/>
      <c r="E93" s="38"/>
      <c r="F93" s="38"/>
      <c r="G93" s="39"/>
      <c r="H93" s="38"/>
      <c r="I93" s="40"/>
      <c r="J93" s="40"/>
      <c r="K93" s="40"/>
      <c r="L93" s="40"/>
      <c r="M93" s="40"/>
    </row>
  </sheetData>
  <mergeCells count="26">
    <mergeCell ref="A40:B40"/>
    <mergeCell ref="A1:I1"/>
    <mergeCell ref="E86:F86"/>
    <mergeCell ref="E82:F82"/>
    <mergeCell ref="E79:F79"/>
    <mergeCell ref="A35:B35"/>
    <mergeCell ref="E35:F35"/>
    <mergeCell ref="A46:I46"/>
    <mergeCell ref="E40:F40"/>
    <mergeCell ref="E42:F42"/>
    <mergeCell ref="E37:F37"/>
    <mergeCell ref="A84:B84"/>
    <mergeCell ref="E87:F87"/>
    <mergeCell ref="E85:F85"/>
    <mergeCell ref="E38:F38"/>
    <mergeCell ref="E41:F41"/>
    <mergeCell ref="E81:F81"/>
    <mergeCell ref="E80:F80"/>
    <mergeCell ref="A78:B78"/>
    <mergeCell ref="E43:F43"/>
    <mergeCell ref="E45:F45"/>
    <mergeCell ref="E90:F90"/>
    <mergeCell ref="E84:F84"/>
    <mergeCell ref="E88:F88"/>
    <mergeCell ref="E36:F36"/>
    <mergeCell ref="E78:F78"/>
  </mergeCells>
  <printOptions horizontalCentered="1" verticalCentered="1"/>
  <pageMargins left="1.141732283464567" right="0.7480314960629921" top="0.984251968503937" bottom="0.984251968503937" header="0.5118110236220472" footer="0.5118110236220472"/>
  <pageSetup fitToHeight="1" fitToWidth="1" horizontalDpi="300" verticalDpi="300" orientation="landscape" scale="75" r:id="rId14"/>
  <headerFooter alignWithMargins="0">
    <oddHeader>&amp;CWater Properties</oddHeader>
    <oddFooter>&amp;CPage &amp;P</oddFooter>
  </headerFooter>
  <drawing r:id="rId13"/>
  <legacyDrawing r:id="rId12"/>
  <oleObjects>
    <oleObject progId="Equation.3" shapeId="7230663" r:id="rId1"/>
    <oleObject progId="Equation.3" shapeId="7256897" r:id="rId2"/>
    <oleObject progId="Equation.3" shapeId="7272311" r:id="rId3"/>
    <oleObject progId="Equation.3" shapeId="7299488" r:id="rId4"/>
    <oleObject progId="Equation.3" shapeId="7305153" r:id="rId5"/>
    <oleObject progId="Equation.3" shapeId="7310716" r:id="rId6"/>
    <oleObject progId="Equation.3" shapeId="7322276" r:id="rId7"/>
    <oleObject progId="Equation.3" shapeId="7326196" r:id="rId8"/>
    <oleObject progId="Equation.3" shapeId="7349891" r:id="rId9"/>
    <oleObject progId="Equation.3" shapeId="7375135" r:id="rId10"/>
    <oleObject progId="Equation.3" shapeId="7387488" r:id="rId1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showGridLines="0" workbookViewId="0" topLeftCell="A27">
      <selection activeCell="D49" sqref="D49"/>
    </sheetView>
  </sheetViews>
  <sheetFormatPr defaultColWidth="9.140625" defaultRowHeight="12.75" customHeight="1"/>
  <cols>
    <col min="1" max="1" width="8.00390625" style="4" customWidth="1"/>
    <col min="2" max="2" width="11.28125" style="4" customWidth="1"/>
    <col min="3" max="5" width="9.00390625" style="4" customWidth="1"/>
    <col min="6" max="6" width="7.7109375" style="4" customWidth="1"/>
    <col min="7" max="7" width="8.7109375" style="10" customWidth="1"/>
    <col min="8" max="8" width="9.140625" style="4" customWidth="1"/>
    <col min="9" max="9" width="20.7109375" style="5" customWidth="1"/>
    <col min="10" max="10" width="7.7109375" style="5" customWidth="1"/>
    <col min="11" max="13" width="9.140625" style="5" customWidth="1"/>
    <col min="14" max="14" width="13.8515625" style="5" customWidth="1"/>
    <col min="15" max="16384" width="9.140625" style="5" customWidth="1"/>
  </cols>
  <sheetData>
    <row r="1" spans="1:14" ht="12.75" customHeight="1">
      <c r="A1" s="129" t="s">
        <v>79</v>
      </c>
      <c r="B1" s="129"/>
      <c r="C1" s="129"/>
      <c r="D1" s="129"/>
      <c r="E1" s="129"/>
      <c r="F1" s="129"/>
      <c r="G1" s="129"/>
      <c r="H1" s="129"/>
      <c r="I1" s="129"/>
      <c r="K1" s="96" t="s">
        <v>52</v>
      </c>
      <c r="L1" s="97"/>
      <c r="M1" s="97"/>
      <c r="N1" s="98"/>
    </row>
    <row r="2" spans="1:14" ht="12.75" customHeight="1">
      <c r="A2" s="1"/>
      <c r="B2" s="2"/>
      <c r="C2" s="2"/>
      <c r="D2" s="3" t="s">
        <v>0</v>
      </c>
      <c r="E2" s="3" t="s">
        <v>1</v>
      </c>
      <c r="F2" s="3" t="s">
        <v>0</v>
      </c>
      <c r="G2" s="3" t="s">
        <v>0</v>
      </c>
      <c r="H2" s="2"/>
      <c r="I2" s="2"/>
      <c r="K2" s="99" t="s">
        <v>45</v>
      </c>
      <c r="L2" s="100"/>
      <c r="M2" s="100"/>
      <c r="N2" s="101"/>
    </row>
    <row r="3" spans="1:14" ht="14.25" customHeight="1">
      <c r="A3" s="12" t="s">
        <v>18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3" t="s">
        <v>9</v>
      </c>
      <c r="K3" s="99" t="s">
        <v>53</v>
      </c>
      <c r="L3" s="100"/>
      <c r="M3" s="100"/>
      <c r="N3" s="101"/>
    </row>
    <row r="4" spans="1:14" ht="12.75" customHeight="1">
      <c r="A4" s="11"/>
      <c r="B4" s="8" t="s">
        <v>19</v>
      </c>
      <c r="C4" s="8" t="s">
        <v>11</v>
      </c>
      <c r="D4" s="8" t="s">
        <v>27</v>
      </c>
      <c r="E4" s="8" t="s">
        <v>13</v>
      </c>
      <c r="F4" s="8" t="s">
        <v>13</v>
      </c>
      <c r="G4" s="8" t="s">
        <v>14</v>
      </c>
      <c r="H4" s="2"/>
      <c r="I4" s="10"/>
      <c r="K4" s="99" t="s">
        <v>48</v>
      </c>
      <c r="L4" s="100"/>
      <c r="M4" s="100"/>
      <c r="N4" s="101"/>
    </row>
    <row r="5" spans="1:14" ht="12.75" customHeight="1">
      <c r="A5" s="54" t="s">
        <v>30</v>
      </c>
      <c r="B5" s="71">
        <v>20</v>
      </c>
      <c r="C5" s="2">
        <v>0.5673</v>
      </c>
      <c r="D5" s="2">
        <v>0.03078</v>
      </c>
      <c r="E5" s="2">
        <v>178.3</v>
      </c>
      <c r="F5" s="2">
        <v>195.8</v>
      </c>
      <c r="G5" s="2">
        <v>0.6884</v>
      </c>
      <c r="H5" s="71">
        <v>1</v>
      </c>
      <c r="I5" s="10" t="s">
        <v>16</v>
      </c>
      <c r="K5" s="99" t="s">
        <v>80</v>
      </c>
      <c r="L5" s="100"/>
      <c r="M5" s="100"/>
      <c r="N5" s="101"/>
    </row>
    <row r="6" spans="1:14" ht="12.75" customHeight="1">
      <c r="A6" s="55" t="s">
        <v>39</v>
      </c>
      <c r="B6" s="2">
        <v>42.37</v>
      </c>
      <c r="C6" s="2">
        <v>0.9607</v>
      </c>
      <c r="D6" s="2">
        <v>0.01845</v>
      </c>
      <c r="E6" s="2">
        <v>187.3</v>
      </c>
      <c r="F6" s="2">
        <v>205.1</v>
      </c>
      <c r="G6" s="2">
        <v>0.6884</v>
      </c>
      <c r="H6" s="2"/>
      <c r="I6" s="10" t="s">
        <v>29</v>
      </c>
      <c r="K6" s="105" t="s">
        <v>46</v>
      </c>
      <c r="L6" s="100"/>
      <c r="M6" s="100"/>
      <c r="N6" s="101"/>
    </row>
    <row r="7" spans="1:14" ht="12.75" customHeight="1">
      <c r="A7" s="55" t="s">
        <v>20</v>
      </c>
      <c r="B7" s="2">
        <v>40</v>
      </c>
      <c r="C7" s="2">
        <v>0.9607</v>
      </c>
      <c r="D7" s="2">
        <v>0.01817</v>
      </c>
      <c r="E7" s="2">
        <v>185.7</v>
      </c>
      <c r="F7" s="2">
        <v>203.2</v>
      </c>
      <c r="G7" s="2">
        <v>0.6825</v>
      </c>
      <c r="H7" s="2">
        <v>1</v>
      </c>
      <c r="I7" s="10" t="s">
        <v>16</v>
      </c>
      <c r="K7" s="106" t="s">
        <v>47</v>
      </c>
      <c r="L7" s="103"/>
      <c r="M7" s="103"/>
      <c r="N7" s="104"/>
    </row>
    <row r="8" spans="1:11" ht="12.75" customHeight="1">
      <c r="A8" s="54" t="s">
        <v>31</v>
      </c>
      <c r="B8" s="114">
        <v>40</v>
      </c>
      <c r="C8" s="2">
        <v>0.9607</v>
      </c>
      <c r="D8" s="2">
        <v>0.000798</v>
      </c>
      <c r="E8" s="2">
        <v>73.82</v>
      </c>
      <c r="F8" s="2">
        <v>74.59</v>
      </c>
      <c r="G8" s="2">
        <v>0.2718</v>
      </c>
      <c r="H8" s="114">
        <v>0</v>
      </c>
      <c r="I8" s="10" t="s">
        <v>15</v>
      </c>
      <c r="K8" s="95"/>
    </row>
    <row r="9" spans="1:9" ht="12.75" customHeight="1">
      <c r="A9" s="11" t="s">
        <v>78</v>
      </c>
      <c r="B9" s="71">
        <v>37</v>
      </c>
      <c r="C9" s="71">
        <v>0.9607</v>
      </c>
      <c r="D9" s="2">
        <v>0.00079</v>
      </c>
      <c r="E9" s="2">
        <v>70.86</v>
      </c>
      <c r="F9" s="2">
        <v>71.56</v>
      </c>
      <c r="G9" s="2">
        <v>0.2623</v>
      </c>
      <c r="H9" s="114"/>
      <c r="I9" s="10" t="s">
        <v>77</v>
      </c>
    </row>
    <row r="10" spans="1:9" ht="12.75" customHeight="1">
      <c r="A10" s="55" t="s">
        <v>32</v>
      </c>
      <c r="B10" s="2">
        <v>20</v>
      </c>
      <c r="C10" s="2">
        <v>0.5673</v>
      </c>
      <c r="D10" s="2">
        <v>0.004308</v>
      </c>
      <c r="E10" s="2">
        <v>69.12</v>
      </c>
      <c r="F10" s="2">
        <v>71.56</v>
      </c>
      <c r="G10" s="2">
        <v>0.2647</v>
      </c>
      <c r="H10" s="2">
        <v>0.1184</v>
      </c>
      <c r="I10" s="10" t="s">
        <v>21</v>
      </c>
    </row>
    <row r="11" spans="1:9" ht="12.75" customHeight="1">
      <c r="A11" s="54" t="s">
        <v>30</v>
      </c>
      <c r="B11" s="2">
        <v>20</v>
      </c>
      <c r="C11" s="2">
        <v>0.5673</v>
      </c>
      <c r="D11" s="2">
        <v>0.03078</v>
      </c>
      <c r="E11" s="2">
        <v>178.3</v>
      </c>
      <c r="F11" s="2">
        <v>195.8</v>
      </c>
      <c r="G11" s="2">
        <v>0.6884</v>
      </c>
      <c r="H11" s="2">
        <v>1</v>
      </c>
      <c r="I11" s="10" t="s">
        <v>16</v>
      </c>
    </row>
    <row r="14" spans="1:6" ht="12.75" customHeight="1">
      <c r="A14" s="83"/>
      <c r="B14" s="83"/>
      <c r="C14" s="83"/>
      <c r="D14" s="83"/>
      <c r="E14" s="83"/>
      <c r="F14" s="84"/>
    </row>
    <row r="15" spans="1:6" ht="12.75" customHeight="1">
      <c r="A15" s="83"/>
      <c r="B15" s="83"/>
      <c r="C15" s="83"/>
      <c r="D15" s="83"/>
      <c r="E15" s="83"/>
      <c r="F15" s="84"/>
    </row>
    <row r="16" spans="1:6" ht="12.75" customHeight="1">
      <c r="A16" s="84"/>
      <c r="B16" s="83"/>
      <c r="C16" s="83"/>
      <c r="D16" s="83"/>
      <c r="E16" s="83"/>
      <c r="F16" s="84"/>
    </row>
    <row r="17" spans="1:6" ht="12.75" customHeight="1">
      <c r="A17" s="84"/>
      <c r="B17" s="83"/>
      <c r="C17" s="83"/>
      <c r="D17" s="83"/>
      <c r="E17" s="83"/>
      <c r="F17" s="84"/>
    </row>
    <row r="18" spans="1:6" ht="12.75" customHeight="1">
      <c r="A18" s="84"/>
      <c r="B18" s="83"/>
      <c r="C18" s="83"/>
      <c r="D18" s="83"/>
      <c r="E18" s="83"/>
      <c r="F18" s="84"/>
    </row>
    <row r="19" spans="1:6" ht="12.75" customHeight="1">
      <c r="A19" s="84"/>
      <c r="B19" s="83"/>
      <c r="C19" s="83"/>
      <c r="D19" s="83"/>
      <c r="E19" s="83"/>
      <c r="F19" s="84"/>
    </row>
    <row r="20" spans="1:6" ht="12.75" customHeight="1">
      <c r="A20" s="84"/>
      <c r="B20" s="83"/>
      <c r="C20" s="83"/>
      <c r="D20" s="83"/>
      <c r="E20" s="83"/>
      <c r="F20" s="84"/>
    </row>
    <row r="21" spans="1:6" ht="12.75" customHeight="1">
      <c r="A21" s="84"/>
      <c r="B21" s="83"/>
      <c r="C21" s="83"/>
      <c r="D21" s="83"/>
      <c r="E21" s="83"/>
      <c r="F21" s="84"/>
    </row>
    <row r="22" spans="1:14" ht="12.75" customHeight="1">
      <c r="A22" s="84"/>
      <c r="B22" s="83"/>
      <c r="C22" s="83"/>
      <c r="D22" s="83"/>
      <c r="E22" s="83"/>
      <c r="F22" s="84"/>
      <c r="N22" s="61"/>
    </row>
    <row r="23" spans="1:6" ht="12.75" customHeight="1">
      <c r="A23" s="84"/>
      <c r="B23" s="83"/>
      <c r="C23" s="83"/>
      <c r="D23" s="83"/>
      <c r="E23" s="83"/>
      <c r="F23" s="84"/>
    </row>
    <row r="24" spans="1:6" ht="12.75" customHeight="1">
      <c r="A24" s="84"/>
      <c r="B24" s="83"/>
      <c r="C24" s="83"/>
      <c r="D24" s="83"/>
      <c r="E24" s="83"/>
      <c r="F24" s="84"/>
    </row>
    <row r="25" spans="1:6" ht="12.75" customHeight="1">
      <c r="A25" s="84"/>
      <c r="B25" s="83"/>
      <c r="C25" s="83"/>
      <c r="D25" s="83"/>
      <c r="E25" s="83"/>
      <c r="F25" s="84"/>
    </row>
    <row r="26" spans="1:6" ht="12.75" customHeight="1">
      <c r="A26" s="84"/>
      <c r="B26" s="83"/>
      <c r="C26" s="83"/>
      <c r="D26" s="83"/>
      <c r="E26" s="83"/>
      <c r="F26" s="85"/>
    </row>
    <row r="27" spans="1:6" ht="12.75" customHeight="1">
      <c r="A27" s="84"/>
      <c r="B27" s="83"/>
      <c r="C27" s="86"/>
      <c r="D27" s="87"/>
      <c r="E27" s="83"/>
      <c r="F27" s="85"/>
    </row>
    <row r="28" spans="1:6" ht="12.75" customHeight="1">
      <c r="A28" s="84"/>
      <c r="B28" s="83"/>
      <c r="C28" s="86"/>
      <c r="D28" s="87"/>
      <c r="E28" s="83"/>
      <c r="F28" s="84"/>
    </row>
    <row r="29" spans="2:3" ht="12.75" customHeight="1">
      <c r="B29" s="15"/>
      <c r="C29" s="16"/>
    </row>
    <row r="30" spans="2:3" ht="12.75" customHeight="1">
      <c r="B30" s="15"/>
      <c r="C30" s="16"/>
    </row>
    <row r="34" spans="1:3" ht="12.75" customHeight="1">
      <c r="A34" s="10" t="s">
        <v>22</v>
      </c>
      <c r="B34" s="15"/>
      <c r="C34" s="16"/>
    </row>
    <row r="35" spans="1:6" ht="12.75" customHeight="1">
      <c r="A35" s="130" t="s">
        <v>23</v>
      </c>
      <c r="B35" s="131"/>
      <c r="C35" s="19" t="s">
        <v>24</v>
      </c>
      <c r="D35" s="108" t="s">
        <v>50</v>
      </c>
      <c r="E35" s="130" t="s">
        <v>25</v>
      </c>
      <c r="F35" s="131"/>
    </row>
    <row r="36" spans="1:6" ht="12.75" customHeight="1">
      <c r="A36" s="20" t="s">
        <v>85</v>
      </c>
      <c r="B36" s="21"/>
      <c r="C36" s="22">
        <v>0</v>
      </c>
      <c r="D36" s="23" t="s">
        <v>41</v>
      </c>
      <c r="E36" s="123"/>
      <c r="F36" s="124"/>
    </row>
    <row r="37" spans="1:6" ht="15.75" customHeight="1">
      <c r="A37" s="24" t="s">
        <v>68</v>
      </c>
      <c r="B37" s="25"/>
      <c r="C37" s="90">
        <f>(F5-F6)*C47</f>
        <v>-0.07439999999999987</v>
      </c>
      <c r="D37" s="26" t="s">
        <v>41</v>
      </c>
      <c r="E37" s="123"/>
      <c r="F37" s="124"/>
    </row>
    <row r="38" spans="1:6" ht="12.75" customHeight="1">
      <c r="A38" s="27" t="s">
        <v>67</v>
      </c>
      <c r="B38" s="25"/>
      <c r="C38" s="91">
        <f>C36+C37</f>
        <v>-0.07439999999999987</v>
      </c>
      <c r="D38" s="26" t="s">
        <v>41</v>
      </c>
      <c r="E38" s="123"/>
      <c r="F38" s="124"/>
    </row>
    <row r="39" spans="1:6" ht="12.75" customHeight="1">
      <c r="A39" s="28"/>
      <c r="B39" s="29"/>
      <c r="C39" s="30"/>
      <c r="D39" s="14"/>
      <c r="E39" s="31"/>
      <c r="F39" s="32"/>
    </row>
    <row r="40" spans="1:6" ht="12.75" customHeight="1">
      <c r="A40" s="130" t="s">
        <v>23</v>
      </c>
      <c r="B40" s="131"/>
      <c r="C40" s="33" t="s">
        <v>26</v>
      </c>
      <c r="D40" s="108" t="s">
        <v>50</v>
      </c>
      <c r="E40" s="130" t="s">
        <v>25</v>
      </c>
      <c r="F40" s="131"/>
    </row>
    <row r="41" spans="1:6" ht="19.5" customHeight="1">
      <c r="A41" s="24" t="s">
        <v>69</v>
      </c>
      <c r="B41" s="25"/>
      <c r="C41" s="89">
        <f>C47*(F8-F6)</f>
        <v>-1.04408</v>
      </c>
      <c r="D41" s="26" t="s">
        <v>41</v>
      </c>
      <c r="E41" s="125"/>
      <c r="F41" s="126"/>
    </row>
    <row r="42" spans="1:6" ht="16.5" customHeight="1">
      <c r="A42" s="24" t="s">
        <v>70</v>
      </c>
      <c r="B42" s="25"/>
      <c r="C42" s="89">
        <f>C47*(F11-F10)</f>
        <v>0.9939200000000001</v>
      </c>
      <c r="D42" s="26" t="s">
        <v>41</v>
      </c>
      <c r="E42" s="123"/>
      <c r="F42" s="124"/>
    </row>
    <row r="43" spans="1:6" ht="16.5" customHeight="1">
      <c r="A43" s="34" t="s">
        <v>71</v>
      </c>
      <c r="B43" s="29"/>
      <c r="C43" s="92">
        <f>C41+C42</f>
        <v>-0.05015999999999976</v>
      </c>
      <c r="D43" s="14" t="s">
        <v>41</v>
      </c>
      <c r="E43" s="127"/>
      <c r="F43" s="128"/>
    </row>
    <row r="44" spans="1:6" ht="14.25" customHeight="1">
      <c r="A44" s="93" t="s">
        <v>43</v>
      </c>
      <c r="B44" s="25"/>
      <c r="C44" s="88">
        <f>(B5+273)/(B9-B5)</f>
        <v>17.235294117647058</v>
      </c>
      <c r="D44" s="26"/>
      <c r="E44" s="35"/>
      <c r="F44" s="36"/>
    </row>
    <row r="45" spans="1:13" ht="16.5" customHeight="1">
      <c r="A45" s="34" t="s">
        <v>33</v>
      </c>
      <c r="B45" s="37"/>
      <c r="C45" s="60">
        <f>C42/ABS(C38)</f>
        <v>13.359139784946262</v>
      </c>
      <c r="D45" s="14"/>
      <c r="E45" s="127"/>
      <c r="F45" s="128"/>
      <c r="G45" s="39"/>
      <c r="H45" s="38"/>
      <c r="I45" s="40"/>
      <c r="J45" s="40"/>
      <c r="K45" s="40"/>
      <c r="L45" s="40"/>
      <c r="M45" s="40"/>
    </row>
    <row r="46" spans="1:13" ht="12.7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40"/>
      <c r="K46" s="40"/>
      <c r="L46" s="40"/>
      <c r="M46" s="40"/>
    </row>
    <row r="47" spans="1:13" ht="12.75" customHeight="1">
      <c r="A47" s="9" t="s">
        <v>40</v>
      </c>
      <c r="C47" s="111">
        <v>0.008</v>
      </c>
      <c r="D47" s="3" t="s">
        <v>42</v>
      </c>
      <c r="E47"/>
      <c r="F47" s="53"/>
      <c r="G47" s="53"/>
      <c r="I47" s="10"/>
      <c r="J47" s="10"/>
      <c r="K47" s="40"/>
      <c r="L47" s="40"/>
      <c r="M47" s="40"/>
    </row>
    <row r="48" spans="1:13" ht="12.75" customHeight="1">
      <c r="A48" s="9" t="s">
        <v>51</v>
      </c>
      <c r="B48" s="57"/>
      <c r="C48" s="109">
        <f>C45/C44</f>
        <v>0.7751036735293053</v>
      </c>
      <c r="D48" s="117">
        <f>C42*((273+B9)/(273+B5)-1)/ABS(C37)</f>
        <v>0.775103673529305</v>
      </c>
      <c r="E48" s="57"/>
      <c r="F48" s="57"/>
      <c r="G48" s="57"/>
      <c r="H48" s="57"/>
      <c r="I48" s="58"/>
      <c r="J48" s="10"/>
      <c r="K48" s="40"/>
      <c r="L48" s="40"/>
      <c r="M48" s="40"/>
    </row>
    <row r="49" spans="1:13" ht="12.75" customHeight="1">
      <c r="A49" s="9"/>
      <c r="B49" s="59"/>
      <c r="C49" s="59"/>
      <c r="D49" s="59"/>
      <c r="E49" s="59"/>
      <c r="F49" s="59"/>
      <c r="G49" s="59"/>
      <c r="H49" s="25"/>
      <c r="I49" s="56"/>
      <c r="J49" s="10"/>
      <c r="K49" s="40"/>
      <c r="L49" s="40"/>
      <c r="M49" s="40"/>
    </row>
    <row r="50" spans="1:13" ht="12.75" customHeight="1">
      <c r="A50" s="16" t="s">
        <v>59</v>
      </c>
      <c r="J50" s="10"/>
      <c r="K50" s="40"/>
      <c r="L50" s="40"/>
      <c r="M50" s="40"/>
    </row>
    <row r="51" spans="1:13" ht="12.75" customHeight="1">
      <c r="A51" s="10" t="s">
        <v>72</v>
      </c>
      <c r="J51" s="10"/>
      <c r="K51" s="40"/>
      <c r="L51" s="40"/>
      <c r="M51" s="40"/>
    </row>
    <row r="52" spans="1:13" ht="23.25" customHeight="1">
      <c r="A52" s="10" t="s">
        <v>66</v>
      </c>
      <c r="J52" s="10"/>
      <c r="K52" s="40"/>
      <c r="L52" s="40"/>
      <c r="M52" s="40"/>
    </row>
    <row r="53" spans="1:13" ht="12.75" customHeight="1">
      <c r="A53" s="10"/>
      <c r="J53" s="10"/>
      <c r="K53" s="40"/>
      <c r="L53" s="40"/>
      <c r="M53" s="40"/>
    </row>
    <row r="54" spans="1:13" ht="20.25" customHeight="1">
      <c r="A54" s="10" t="s">
        <v>73</v>
      </c>
      <c r="B54" s="41"/>
      <c r="C54" s="41"/>
      <c r="D54" s="41"/>
      <c r="E54" s="41"/>
      <c r="F54" s="41"/>
      <c r="G54" s="41"/>
      <c r="H54" s="41"/>
      <c r="I54" s="39"/>
      <c r="J54" s="38"/>
      <c r="K54" s="40"/>
      <c r="L54" s="40"/>
      <c r="M54" s="40"/>
    </row>
    <row r="55" spans="2:13" ht="12.75" customHeight="1">
      <c r="B55" s="41"/>
      <c r="C55" s="41"/>
      <c r="D55" s="41"/>
      <c r="E55" s="41"/>
      <c r="F55" s="41"/>
      <c r="G55" s="41"/>
      <c r="H55" s="41"/>
      <c r="I55" s="39"/>
      <c r="J55" s="38"/>
      <c r="K55" s="40"/>
      <c r="L55" s="40"/>
      <c r="M55" s="40"/>
    </row>
    <row r="56" spans="1:13" ht="12.75" customHeight="1">
      <c r="A56" s="10" t="s">
        <v>75</v>
      </c>
      <c r="B56" s="41"/>
      <c r="C56" s="41"/>
      <c r="D56" s="41"/>
      <c r="E56" s="41"/>
      <c r="F56" s="41"/>
      <c r="G56" s="41"/>
      <c r="H56" s="41"/>
      <c r="I56" s="39"/>
      <c r="J56" s="38"/>
      <c r="K56" s="40"/>
      <c r="L56" s="40"/>
      <c r="M56" s="40"/>
    </row>
    <row r="57" spans="2:13" ht="14.25" customHeight="1">
      <c r="B57" s="41"/>
      <c r="C57" s="41"/>
      <c r="D57" s="41"/>
      <c r="E57" s="41"/>
      <c r="F57" s="41"/>
      <c r="G57" s="41"/>
      <c r="H57" s="41"/>
      <c r="I57" s="39"/>
      <c r="J57" s="38"/>
      <c r="K57" s="40"/>
      <c r="L57" s="40"/>
      <c r="M57" s="40"/>
    </row>
    <row r="58" spans="1:13" ht="12.75" customHeight="1">
      <c r="A58" s="10" t="s">
        <v>74</v>
      </c>
      <c r="B58" s="41"/>
      <c r="C58" s="41"/>
      <c r="D58" s="41"/>
      <c r="E58" s="41"/>
      <c r="F58" s="41"/>
      <c r="G58" s="41"/>
      <c r="H58" s="41"/>
      <c r="I58" s="39"/>
      <c r="J58" s="43"/>
      <c r="K58" s="43"/>
      <c r="L58" s="43"/>
      <c r="M58" s="43"/>
    </row>
    <row r="59" spans="1:13" ht="12.75" customHeight="1">
      <c r="A59" s="10" t="s">
        <v>60</v>
      </c>
      <c r="B59" s="40"/>
      <c r="C59" s="40"/>
      <c r="D59" s="40"/>
      <c r="E59" s="40"/>
      <c r="F59" s="40"/>
      <c r="G59" s="40"/>
      <c r="H59" s="38"/>
      <c r="I59" s="40"/>
      <c r="J59" s="40"/>
      <c r="K59" s="40"/>
      <c r="L59" s="40"/>
      <c r="M59" s="40"/>
    </row>
    <row r="60" spans="1:13" ht="12.75" customHeight="1">
      <c r="A60" s="10" t="s">
        <v>61</v>
      </c>
      <c r="B60" s="38"/>
      <c r="C60" s="38"/>
      <c r="D60" s="38"/>
      <c r="E60" s="38"/>
      <c r="F60" s="38"/>
      <c r="G60" s="39"/>
      <c r="H60" s="38"/>
      <c r="I60" s="40"/>
      <c r="J60" s="40"/>
      <c r="K60" s="40"/>
      <c r="L60" s="40"/>
      <c r="M60" s="40"/>
    </row>
    <row r="61" spans="1:13" ht="12.75" customHeight="1">
      <c r="A61" s="38"/>
      <c r="B61" s="38"/>
      <c r="C61" s="38"/>
      <c r="D61" s="38"/>
      <c r="E61" s="38"/>
      <c r="F61" s="38"/>
      <c r="G61" s="39"/>
      <c r="H61" s="38"/>
      <c r="I61" s="40"/>
      <c r="J61" s="40"/>
      <c r="K61" s="40"/>
      <c r="L61" s="40"/>
      <c r="M61" s="40"/>
    </row>
    <row r="62" spans="1:13" ht="12.75" customHeight="1">
      <c r="A62" s="39" t="s">
        <v>86</v>
      </c>
      <c r="B62" s="38"/>
      <c r="C62" s="38"/>
      <c r="D62" s="38"/>
      <c r="E62" s="38"/>
      <c r="F62" s="38"/>
      <c r="G62" s="39"/>
      <c r="H62" s="38"/>
      <c r="I62" s="40"/>
      <c r="J62" s="40"/>
      <c r="K62" s="40"/>
      <c r="L62" s="40"/>
      <c r="M62" s="40"/>
    </row>
    <row r="63" spans="1:13" ht="12.75" customHeight="1">
      <c r="A63" s="38"/>
      <c r="B63" s="38"/>
      <c r="C63" s="38"/>
      <c r="D63" s="38"/>
      <c r="E63" s="38"/>
      <c r="F63" s="38"/>
      <c r="G63" s="39"/>
      <c r="H63" s="38"/>
      <c r="I63" s="40"/>
      <c r="J63" s="40"/>
      <c r="K63" s="40"/>
      <c r="L63" s="40"/>
      <c r="M63" s="40"/>
    </row>
    <row r="64" spans="1:13" ht="12.75" customHeight="1">
      <c r="A64" s="38"/>
      <c r="B64" s="38"/>
      <c r="C64" s="38"/>
      <c r="D64" s="38"/>
      <c r="E64" s="38"/>
      <c r="F64" s="38"/>
      <c r="G64" s="39"/>
      <c r="H64" s="38"/>
      <c r="I64" s="40"/>
      <c r="J64" s="40"/>
      <c r="K64" s="40"/>
      <c r="L64" s="40"/>
      <c r="M64" s="40"/>
    </row>
    <row r="65" spans="1:13" ht="12.75" customHeight="1">
      <c r="A65" s="38"/>
      <c r="B65" s="38"/>
      <c r="C65" s="38"/>
      <c r="D65" s="38"/>
      <c r="E65" s="38"/>
      <c r="F65" s="38"/>
      <c r="G65" s="39"/>
      <c r="H65" s="38"/>
      <c r="I65" s="40"/>
      <c r="J65" s="40"/>
      <c r="K65" s="40"/>
      <c r="L65" s="40"/>
      <c r="M65" s="40"/>
    </row>
    <row r="66" spans="1:13" ht="12.75" customHeight="1">
      <c r="A66" s="38"/>
      <c r="B66" s="38"/>
      <c r="C66" s="38"/>
      <c r="D66" s="38"/>
      <c r="E66" s="38"/>
      <c r="F66" s="38"/>
      <c r="G66" s="39"/>
      <c r="H66" s="38"/>
      <c r="I66" s="40"/>
      <c r="J66" s="40"/>
      <c r="K66" s="40"/>
      <c r="L66" s="40"/>
      <c r="M66" s="40"/>
    </row>
    <row r="67" spans="1:13" ht="12.75" customHeight="1">
      <c r="A67" s="38"/>
      <c r="B67" s="38"/>
      <c r="C67" s="38"/>
      <c r="D67" s="38"/>
      <c r="E67" s="38"/>
      <c r="F67" s="38"/>
      <c r="G67" s="39"/>
      <c r="H67" s="38"/>
      <c r="I67" s="40"/>
      <c r="J67" s="40"/>
      <c r="K67" s="40"/>
      <c r="L67" s="40"/>
      <c r="M67" s="40"/>
    </row>
    <row r="68" spans="1:13" ht="12.75" customHeight="1">
      <c r="A68" s="38"/>
      <c r="B68" s="38"/>
      <c r="C68" s="38"/>
      <c r="D68" s="38"/>
      <c r="E68" s="38"/>
      <c r="F68" s="38"/>
      <c r="G68" s="39"/>
      <c r="H68" s="38"/>
      <c r="I68" s="40"/>
      <c r="J68" s="40"/>
      <c r="K68" s="40"/>
      <c r="L68" s="40"/>
      <c r="M68" s="40"/>
    </row>
    <row r="69" spans="1:13" ht="12.75" customHeight="1">
      <c r="A69" s="38"/>
      <c r="B69" s="38"/>
      <c r="C69" s="38"/>
      <c r="D69" s="38"/>
      <c r="E69" s="38"/>
      <c r="F69" s="38"/>
      <c r="G69" s="39"/>
      <c r="H69" s="38"/>
      <c r="I69" s="40"/>
      <c r="J69" s="40"/>
      <c r="K69" s="40"/>
      <c r="L69" s="40"/>
      <c r="M69" s="40"/>
    </row>
    <row r="70" spans="1:13" ht="12.75" customHeight="1">
      <c r="A70" s="38"/>
      <c r="B70" s="38"/>
      <c r="C70" s="38"/>
      <c r="D70" s="38"/>
      <c r="E70" s="38"/>
      <c r="F70" s="38"/>
      <c r="G70" s="39"/>
      <c r="H70" s="38"/>
      <c r="I70" s="40"/>
      <c r="J70" s="40"/>
      <c r="K70" s="40"/>
      <c r="L70" s="40"/>
      <c r="M70" s="40"/>
    </row>
    <row r="71" spans="1:13" ht="12.75" customHeight="1">
      <c r="A71" s="38"/>
      <c r="B71" s="38"/>
      <c r="C71" s="38"/>
      <c r="D71" s="38"/>
      <c r="E71" s="38"/>
      <c r="F71" s="38"/>
      <c r="G71" s="39"/>
      <c r="H71" s="38"/>
      <c r="I71" s="40"/>
      <c r="J71" s="40"/>
      <c r="K71" s="40"/>
      <c r="L71" s="40"/>
      <c r="M71" s="40"/>
    </row>
    <row r="72" spans="1:13" ht="12.75" customHeight="1">
      <c r="A72" s="38"/>
      <c r="B72" s="38"/>
      <c r="C72" s="38"/>
      <c r="D72" s="38"/>
      <c r="E72" s="38"/>
      <c r="F72" s="38"/>
      <c r="G72" s="39"/>
      <c r="H72" s="38"/>
      <c r="I72" s="40"/>
      <c r="J72" s="40"/>
      <c r="K72" s="40"/>
      <c r="L72" s="40"/>
      <c r="M72" s="40"/>
    </row>
    <row r="73" spans="1:13" ht="12.75" customHeight="1">
      <c r="A73" s="38"/>
      <c r="B73" s="38"/>
      <c r="C73" s="38"/>
      <c r="D73" s="38"/>
      <c r="E73" s="38"/>
      <c r="F73" s="38"/>
      <c r="G73" s="39"/>
      <c r="H73" s="38"/>
      <c r="I73" s="40"/>
      <c r="J73" s="40"/>
      <c r="K73" s="40"/>
      <c r="L73" s="40"/>
      <c r="M73" s="40"/>
    </row>
    <row r="74" spans="1:13" ht="12.75" customHeight="1">
      <c r="A74" s="38"/>
      <c r="B74" s="44"/>
      <c r="C74" s="38"/>
      <c r="D74" s="38"/>
      <c r="E74" s="38"/>
      <c r="F74" s="38"/>
      <c r="G74" s="39"/>
      <c r="H74" s="38"/>
      <c r="I74" s="40"/>
      <c r="J74" s="40"/>
      <c r="K74" s="40"/>
      <c r="L74" s="40"/>
      <c r="M74" s="40"/>
    </row>
    <row r="75" spans="1:13" ht="12.75" customHeight="1">
      <c r="A75" s="38"/>
      <c r="B75" s="45"/>
      <c r="C75" s="44"/>
      <c r="D75" s="38"/>
      <c r="E75" s="38"/>
      <c r="F75" s="38"/>
      <c r="G75" s="39"/>
      <c r="H75" s="38"/>
      <c r="I75" s="40"/>
      <c r="J75" s="40"/>
      <c r="K75" s="40"/>
      <c r="L75" s="40"/>
      <c r="M75" s="40"/>
    </row>
    <row r="76" spans="1:13" ht="12.75" customHeight="1">
      <c r="A76" s="38"/>
      <c r="B76" s="38"/>
      <c r="C76" s="38"/>
      <c r="D76" s="38"/>
      <c r="E76" s="38"/>
      <c r="F76" s="38"/>
      <c r="G76" s="39"/>
      <c r="H76" s="38"/>
      <c r="I76" s="40"/>
      <c r="J76" s="40"/>
      <c r="K76" s="40"/>
      <c r="L76" s="40"/>
      <c r="M76" s="40"/>
    </row>
    <row r="77" spans="1:13" ht="12.75" customHeight="1">
      <c r="A77" s="39"/>
      <c r="B77" s="38"/>
      <c r="C77" s="38"/>
      <c r="D77" s="38"/>
      <c r="E77" s="38"/>
      <c r="F77" s="38"/>
      <c r="G77" s="39"/>
      <c r="H77" s="38"/>
      <c r="I77" s="40"/>
      <c r="J77" s="40"/>
      <c r="K77" s="40"/>
      <c r="L77" s="40"/>
      <c r="M77" s="40"/>
    </row>
    <row r="78" spans="1:13" ht="12.75" customHeight="1">
      <c r="A78" s="122"/>
      <c r="B78" s="122"/>
      <c r="C78" s="46"/>
      <c r="D78" s="38"/>
      <c r="E78" s="122"/>
      <c r="F78" s="122"/>
      <c r="G78" s="39"/>
      <c r="H78" s="38"/>
      <c r="I78" s="40"/>
      <c r="J78" s="40"/>
      <c r="K78" s="40"/>
      <c r="L78" s="40"/>
      <c r="M78" s="40"/>
    </row>
    <row r="79" spans="1:13" ht="12.75" customHeight="1">
      <c r="A79" s="47"/>
      <c r="B79" s="38"/>
      <c r="C79" s="48"/>
      <c r="D79" s="41"/>
      <c r="E79" s="121"/>
      <c r="F79" s="121"/>
      <c r="G79" s="39"/>
      <c r="H79" s="38"/>
      <c r="I79" s="40"/>
      <c r="J79" s="40"/>
      <c r="K79" s="40"/>
      <c r="L79" s="40"/>
      <c r="M79" s="40"/>
    </row>
    <row r="80" spans="1:13" ht="12.75" customHeight="1">
      <c r="A80" s="47"/>
      <c r="B80" s="38"/>
      <c r="C80" s="48"/>
      <c r="D80" s="41"/>
      <c r="E80" s="121"/>
      <c r="F80" s="121"/>
      <c r="G80" s="39"/>
      <c r="H80" s="38"/>
      <c r="I80" s="40"/>
      <c r="J80" s="40"/>
      <c r="K80" s="40"/>
      <c r="L80" s="40"/>
      <c r="M80" s="40"/>
    </row>
    <row r="81" spans="1:13" ht="12.75" customHeight="1">
      <c r="A81" s="47"/>
      <c r="B81" s="38"/>
      <c r="C81" s="48"/>
      <c r="D81" s="41"/>
      <c r="E81" s="121"/>
      <c r="F81" s="121"/>
      <c r="G81" s="39"/>
      <c r="H81" s="38"/>
      <c r="I81" s="40"/>
      <c r="J81" s="40"/>
      <c r="K81" s="40"/>
      <c r="L81" s="40"/>
      <c r="M81" s="40"/>
    </row>
    <row r="82" spans="1:13" ht="12.75" customHeight="1">
      <c r="A82" s="49"/>
      <c r="B82" s="38"/>
      <c r="C82" s="50"/>
      <c r="D82" s="41"/>
      <c r="E82" s="121"/>
      <c r="F82" s="121"/>
      <c r="G82" s="39"/>
      <c r="H82" s="38"/>
      <c r="I82" s="40"/>
      <c r="J82" s="40"/>
      <c r="K82" s="40"/>
      <c r="L82" s="40"/>
      <c r="M82" s="40"/>
    </row>
    <row r="83" spans="1:13" ht="12.75" customHeight="1">
      <c r="A83" s="38"/>
      <c r="B83" s="38"/>
      <c r="C83" s="48"/>
      <c r="D83" s="41"/>
      <c r="E83" s="51"/>
      <c r="F83" s="51"/>
      <c r="G83" s="39"/>
      <c r="H83" s="38"/>
      <c r="I83" s="40"/>
      <c r="J83" s="40"/>
      <c r="K83" s="40"/>
      <c r="L83" s="40"/>
      <c r="M83" s="40"/>
    </row>
    <row r="84" spans="1:13" ht="12.75" customHeight="1">
      <c r="A84" s="122"/>
      <c r="B84" s="122"/>
      <c r="C84" s="50"/>
      <c r="D84" s="41"/>
      <c r="E84" s="122"/>
      <c r="F84" s="122"/>
      <c r="G84" s="39"/>
      <c r="H84" s="38"/>
      <c r="I84" s="40"/>
      <c r="J84" s="40"/>
      <c r="K84" s="40"/>
      <c r="L84" s="40"/>
      <c r="M84" s="40"/>
    </row>
    <row r="85" spans="1:13" ht="12.75" customHeight="1">
      <c r="A85" s="47"/>
      <c r="B85" s="38"/>
      <c r="C85" s="48"/>
      <c r="D85" s="41"/>
      <c r="E85" s="121"/>
      <c r="F85" s="121"/>
      <c r="G85" s="39"/>
      <c r="H85" s="38"/>
      <c r="I85" s="40"/>
      <c r="J85" s="40"/>
      <c r="K85" s="40"/>
      <c r="L85" s="40"/>
      <c r="M85" s="40"/>
    </row>
    <row r="86" spans="1:13" ht="12.75" customHeight="1">
      <c r="A86" s="47"/>
      <c r="B86" s="38"/>
      <c r="C86" s="48"/>
      <c r="D86" s="41"/>
      <c r="E86" s="121"/>
      <c r="F86" s="121"/>
      <c r="G86" s="39"/>
      <c r="H86" s="38"/>
      <c r="I86" s="40"/>
      <c r="J86" s="40"/>
      <c r="K86" s="40"/>
      <c r="L86" s="40"/>
      <c r="M86" s="40"/>
    </row>
    <row r="87" spans="1:13" ht="12.75" customHeight="1">
      <c r="A87" s="47"/>
      <c r="B87" s="38"/>
      <c r="C87" s="48"/>
      <c r="D87" s="41"/>
      <c r="E87" s="121"/>
      <c r="F87" s="121"/>
      <c r="G87" s="39"/>
      <c r="H87" s="38"/>
      <c r="I87" s="40"/>
      <c r="J87" s="40"/>
      <c r="K87" s="40"/>
      <c r="L87" s="40"/>
      <c r="M87" s="40"/>
    </row>
    <row r="88" spans="1:13" ht="12.75" customHeight="1">
      <c r="A88" s="44"/>
      <c r="B88" s="38"/>
      <c r="C88" s="50"/>
      <c r="D88" s="41"/>
      <c r="E88" s="121"/>
      <c r="F88" s="121"/>
      <c r="G88" s="39"/>
      <c r="H88" s="38"/>
      <c r="I88" s="40"/>
      <c r="J88" s="40"/>
      <c r="K88" s="40"/>
      <c r="L88" s="40"/>
      <c r="M88" s="40"/>
    </row>
    <row r="89" spans="1:13" ht="12.75" customHeight="1">
      <c r="A89" s="38"/>
      <c r="B89" s="38"/>
      <c r="C89" s="38"/>
      <c r="D89" s="38"/>
      <c r="E89" s="51"/>
      <c r="F89" s="51"/>
      <c r="G89" s="39"/>
      <c r="H89" s="38"/>
      <c r="I89" s="40"/>
      <c r="J89" s="40"/>
      <c r="K89" s="40"/>
      <c r="L89" s="40"/>
      <c r="M89" s="40"/>
    </row>
    <row r="90" spans="1:13" ht="12.75" customHeight="1">
      <c r="A90" s="44"/>
      <c r="B90" s="45"/>
      <c r="C90" s="52"/>
      <c r="D90" s="38"/>
      <c r="E90" s="121"/>
      <c r="F90" s="121"/>
      <c r="G90" s="39"/>
      <c r="H90" s="38"/>
      <c r="I90" s="40"/>
      <c r="J90" s="40"/>
      <c r="K90" s="40"/>
      <c r="L90" s="40"/>
      <c r="M90" s="40"/>
    </row>
    <row r="91" spans="1:13" ht="12.75" customHeight="1">
      <c r="A91" s="38"/>
      <c r="B91" s="38"/>
      <c r="C91" s="38"/>
      <c r="D91" s="38"/>
      <c r="E91" s="38"/>
      <c r="F91" s="38"/>
      <c r="G91" s="39"/>
      <c r="H91" s="38"/>
      <c r="I91" s="40"/>
      <c r="J91" s="40"/>
      <c r="K91" s="40"/>
      <c r="L91" s="40"/>
      <c r="M91" s="40"/>
    </row>
    <row r="92" spans="1:13" ht="12.75" customHeight="1">
      <c r="A92" s="38"/>
      <c r="B92" s="38"/>
      <c r="C92" s="38"/>
      <c r="D92" s="38"/>
      <c r="E92" s="38"/>
      <c r="F92" s="38"/>
      <c r="G92" s="39"/>
      <c r="H92" s="38"/>
      <c r="I92" s="40"/>
      <c r="J92" s="40"/>
      <c r="K92" s="40"/>
      <c r="L92" s="40"/>
      <c r="M92" s="40"/>
    </row>
    <row r="93" spans="1:13" ht="12.75" customHeight="1">
      <c r="A93" s="38"/>
      <c r="B93" s="38"/>
      <c r="C93" s="38"/>
      <c r="D93" s="38"/>
      <c r="E93" s="38"/>
      <c r="F93" s="38"/>
      <c r="G93" s="39"/>
      <c r="H93" s="38"/>
      <c r="I93" s="40"/>
      <c r="J93" s="40"/>
      <c r="K93" s="40"/>
      <c r="L93" s="40"/>
      <c r="M93" s="40"/>
    </row>
  </sheetData>
  <mergeCells count="26">
    <mergeCell ref="A40:B40"/>
    <mergeCell ref="E90:F90"/>
    <mergeCell ref="E84:F84"/>
    <mergeCell ref="E88:F88"/>
    <mergeCell ref="E36:F36"/>
    <mergeCell ref="E78:F78"/>
    <mergeCell ref="A84:B84"/>
    <mergeCell ref="E87:F87"/>
    <mergeCell ref="E85:F85"/>
    <mergeCell ref="E38:F38"/>
    <mergeCell ref="E41:F41"/>
    <mergeCell ref="E81:F81"/>
    <mergeCell ref="E80:F80"/>
    <mergeCell ref="A78:B78"/>
    <mergeCell ref="E43:F43"/>
    <mergeCell ref="E45:F45"/>
    <mergeCell ref="A1:I1"/>
    <mergeCell ref="E86:F86"/>
    <mergeCell ref="E82:F82"/>
    <mergeCell ref="E79:F79"/>
    <mergeCell ref="A35:B35"/>
    <mergeCell ref="E35:F35"/>
    <mergeCell ref="A46:I46"/>
    <mergeCell ref="E40:F40"/>
    <mergeCell ref="E42:F42"/>
    <mergeCell ref="E37:F37"/>
  </mergeCells>
  <printOptions horizontalCentered="1" verticalCentered="1"/>
  <pageMargins left="1.141732283464567" right="0.7480314960629921" top="0.984251968503937" bottom="0.984251968503937" header="0.5118110236220472" footer="0.5118110236220472"/>
  <pageSetup fitToHeight="1" fitToWidth="1" horizontalDpi="300" verticalDpi="300" orientation="landscape" scale="75" r:id="rId14"/>
  <headerFooter alignWithMargins="0">
    <oddHeader>&amp;CWater Properties</oddHeader>
    <oddFooter>&amp;CPage &amp;P</oddFooter>
  </headerFooter>
  <drawing r:id="rId13"/>
  <legacyDrawing r:id="rId12"/>
  <oleObjects>
    <oleObject progId="Equation.3" shapeId="8993532" r:id="rId1"/>
    <oleObject progId="Equation.3" shapeId="8993533" r:id="rId2"/>
    <oleObject progId="Equation.3" shapeId="8993534" r:id="rId3"/>
    <oleObject progId="Equation.3" shapeId="8993535" r:id="rId4"/>
    <oleObject progId="Equation.3" shapeId="8993536" r:id="rId5"/>
    <oleObject progId="Equation.3" shapeId="8993537" r:id="rId6"/>
    <oleObject progId="Equation.3" shapeId="8993538" r:id="rId7"/>
    <oleObject progId="Equation.3" shapeId="8993539" r:id="rId8"/>
    <oleObject progId="Equation.3" shapeId="8993540" r:id="rId9"/>
    <oleObject progId="Equation.3" shapeId="8993541" r:id="rId10"/>
    <oleObject progId="Equation.3" shapeId="8993542" r:id="rId1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showGridLines="0" workbookViewId="0" topLeftCell="A16">
      <selection activeCell="D48" sqref="D48"/>
    </sheetView>
  </sheetViews>
  <sheetFormatPr defaultColWidth="9.140625" defaultRowHeight="12.75" customHeight="1"/>
  <cols>
    <col min="1" max="1" width="8.00390625" style="4" customWidth="1"/>
    <col min="2" max="2" width="11.28125" style="4" customWidth="1"/>
    <col min="3" max="5" width="9.00390625" style="4" customWidth="1"/>
    <col min="6" max="6" width="7.7109375" style="4" customWidth="1"/>
    <col min="7" max="7" width="8.7109375" style="10" customWidth="1"/>
    <col min="8" max="8" width="9.140625" style="4" customWidth="1"/>
    <col min="9" max="9" width="20.7109375" style="5" customWidth="1"/>
    <col min="10" max="10" width="7.28125" style="5" customWidth="1"/>
    <col min="11" max="14" width="9.140625" style="5" customWidth="1"/>
    <col min="15" max="15" width="5.140625" style="5" customWidth="1"/>
    <col min="16" max="16384" width="9.140625" style="5" customWidth="1"/>
  </cols>
  <sheetData>
    <row r="1" spans="1:15" ht="12.75" customHeight="1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K1" s="96" t="s">
        <v>87</v>
      </c>
      <c r="L1" s="97"/>
      <c r="M1" s="97"/>
      <c r="N1" s="97"/>
      <c r="O1" s="98"/>
    </row>
    <row r="2" spans="1:15" ht="12.75" customHeight="1">
      <c r="A2" s="1"/>
      <c r="B2" s="2"/>
      <c r="C2" s="2"/>
      <c r="D2" s="3" t="s">
        <v>0</v>
      </c>
      <c r="E2" s="3" t="s">
        <v>1</v>
      </c>
      <c r="F2" s="3" t="s">
        <v>0</v>
      </c>
      <c r="G2" s="3" t="s">
        <v>0</v>
      </c>
      <c r="H2" s="2"/>
      <c r="I2" s="2"/>
      <c r="K2" s="99" t="s">
        <v>54</v>
      </c>
      <c r="L2" s="100"/>
      <c r="M2" s="100"/>
      <c r="N2" s="100"/>
      <c r="O2" s="101"/>
    </row>
    <row r="3" spans="1:15" ht="14.25" customHeight="1">
      <c r="A3" s="12" t="s">
        <v>18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3" t="s">
        <v>9</v>
      </c>
      <c r="K3" s="99" t="s">
        <v>55</v>
      </c>
      <c r="L3" s="100"/>
      <c r="M3" s="100"/>
      <c r="N3" s="100"/>
      <c r="O3" s="101"/>
    </row>
    <row r="4" spans="1:15" ht="12.75" customHeight="1">
      <c r="A4" s="11"/>
      <c r="B4" s="8" t="s">
        <v>19</v>
      </c>
      <c r="C4" s="8" t="s">
        <v>11</v>
      </c>
      <c r="D4" s="8" t="s">
        <v>27</v>
      </c>
      <c r="E4" s="8" t="s">
        <v>13</v>
      </c>
      <c r="F4" s="8" t="s">
        <v>13</v>
      </c>
      <c r="G4" s="8" t="s">
        <v>14</v>
      </c>
      <c r="H4" s="2"/>
      <c r="I4" s="10"/>
      <c r="K4" s="99" t="s">
        <v>58</v>
      </c>
      <c r="L4" s="100"/>
      <c r="M4" s="100"/>
      <c r="N4" s="100"/>
      <c r="O4" s="101"/>
    </row>
    <row r="5" spans="1:15" ht="12.75" customHeight="1">
      <c r="A5" s="54" t="s">
        <v>30</v>
      </c>
      <c r="B5" s="94">
        <v>12</v>
      </c>
      <c r="C5" s="4">
        <v>0.4496</v>
      </c>
      <c r="D5" s="4">
        <v>0.0386</v>
      </c>
      <c r="E5" s="4">
        <v>175.2</v>
      </c>
      <c r="F5" s="4">
        <v>192.6</v>
      </c>
      <c r="G5" s="4">
        <v>0.6913</v>
      </c>
      <c r="H5" s="94">
        <v>1</v>
      </c>
      <c r="I5" s="10" t="s">
        <v>16</v>
      </c>
      <c r="K5" s="102" t="s">
        <v>57</v>
      </c>
      <c r="L5" s="103"/>
      <c r="M5" s="103"/>
      <c r="N5" s="103"/>
      <c r="O5" s="104"/>
    </row>
    <row r="6" spans="1:11" ht="12.75" customHeight="1">
      <c r="A6" s="55" t="s">
        <v>39</v>
      </c>
      <c r="B6" s="4">
        <v>61.26</v>
      </c>
      <c r="C6" s="4">
        <v>1.4</v>
      </c>
      <c r="D6" s="4">
        <v>0.01269</v>
      </c>
      <c r="E6" s="4">
        <v>194.9</v>
      </c>
      <c r="F6" s="4">
        <v>212.7</v>
      </c>
      <c r="G6" s="4">
        <v>0.6913</v>
      </c>
      <c r="I6" s="10" t="s">
        <v>29</v>
      </c>
      <c r="K6" s="95"/>
    </row>
    <row r="7" spans="1:13" ht="12.75" customHeight="1">
      <c r="A7" s="55" t="s">
        <v>20</v>
      </c>
      <c r="B7" s="4">
        <v>56.09</v>
      </c>
      <c r="C7" s="4">
        <v>1.4</v>
      </c>
      <c r="D7" s="4">
        <v>0.01221</v>
      </c>
      <c r="E7" s="4">
        <v>191.1</v>
      </c>
      <c r="F7" s="4">
        <v>208.2</v>
      </c>
      <c r="G7" s="4">
        <v>0.6778</v>
      </c>
      <c r="H7" s="4">
        <v>1</v>
      </c>
      <c r="I7" s="10" t="s">
        <v>21</v>
      </c>
      <c r="K7" s="5" t="s">
        <v>83</v>
      </c>
      <c r="L7" s="5">
        <v>40</v>
      </c>
      <c r="M7" s="95" t="s">
        <v>19</v>
      </c>
    </row>
    <row r="8" spans="1:13" ht="12.75" customHeight="1">
      <c r="A8" s="54" t="s">
        <v>31</v>
      </c>
      <c r="B8" s="4">
        <v>56.09</v>
      </c>
      <c r="C8" s="94">
        <v>1.4</v>
      </c>
      <c r="D8" s="4">
        <v>0.0008448</v>
      </c>
      <c r="E8" s="4">
        <v>90.27</v>
      </c>
      <c r="F8" s="4">
        <v>91.45</v>
      </c>
      <c r="G8" s="4">
        <v>0.3232</v>
      </c>
      <c r="H8" s="94">
        <v>0</v>
      </c>
      <c r="I8" s="10" t="s">
        <v>15</v>
      </c>
      <c r="K8" s="5" t="s">
        <v>84</v>
      </c>
      <c r="L8" s="5">
        <v>20</v>
      </c>
      <c r="M8" s="95" t="s">
        <v>19</v>
      </c>
    </row>
    <row r="9" spans="1:11" ht="12.75" customHeight="1">
      <c r="A9" s="55" t="s">
        <v>32</v>
      </c>
      <c r="B9" s="4">
        <v>12</v>
      </c>
      <c r="C9" s="4">
        <v>0.4496</v>
      </c>
      <c r="D9" s="4">
        <v>0.01225</v>
      </c>
      <c r="E9" s="4">
        <v>85.94</v>
      </c>
      <c r="F9" s="4">
        <v>91.45</v>
      </c>
      <c r="G9" s="4">
        <v>0.3367</v>
      </c>
      <c r="H9" s="4">
        <v>0.3041</v>
      </c>
      <c r="I9" s="10" t="s">
        <v>21</v>
      </c>
      <c r="K9" s="95"/>
    </row>
    <row r="10" spans="1:11" ht="12.75" customHeight="1">
      <c r="A10" s="54" t="s">
        <v>30</v>
      </c>
      <c r="B10" s="4">
        <v>12</v>
      </c>
      <c r="C10" s="4">
        <v>0.4496</v>
      </c>
      <c r="D10" s="4">
        <v>0.0386</v>
      </c>
      <c r="E10" s="4">
        <v>175.2</v>
      </c>
      <c r="F10" s="4">
        <v>192.6</v>
      </c>
      <c r="G10" s="4">
        <v>0.6913</v>
      </c>
      <c r="H10" s="4">
        <v>1</v>
      </c>
      <c r="I10" s="10" t="s">
        <v>16</v>
      </c>
      <c r="K10" s="95"/>
    </row>
    <row r="14" spans="1:6" ht="12.75" customHeight="1">
      <c r="A14" s="83"/>
      <c r="B14" s="83"/>
      <c r="C14" s="83"/>
      <c r="D14" s="83"/>
      <c r="E14" s="83"/>
      <c r="F14" s="84"/>
    </row>
    <row r="15" spans="1:6" ht="12.75" customHeight="1">
      <c r="A15" s="83"/>
      <c r="B15" s="83"/>
      <c r="C15" s="83"/>
      <c r="D15" s="83"/>
      <c r="E15" s="83"/>
      <c r="F15" s="84"/>
    </row>
    <row r="16" spans="1:6" ht="12.75" customHeight="1">
      <c r="A16" s="84"/>
      <c r="B16" s="83"/>
      <c r="C16" s="83"/>
      <c r="D16" s="83"/>
      <c r="E16" s="83"/>
      <c r="F16" s="84"/>
    </row>
    <row r="17" spans="1:6" ht="12.75" customHeight="1">
      <c r="A17" s="84"/>
      <c r="B17" s="83"/>
      <c r="C17" s="83"/>
      <c r="D17" s="83"/>
      <c r="E17" s="83"/>
      <c r="F17" s="84"/>
    </row>
    <row r="18" spans="1:6" ht="12.75" customHeight="1">
      <c r="A18" s="84"/>
      <c r="B18" s="83"/>
      <c r="C18" s="83"/>
      <c r="D18" s="83"/>
      <c r="E18" s="83"/>
      <c r="F18" s="84"/>
    </row>
    <row r="19" spans="1:6" ht="12.75" customHeight="1">
      <c r="A19" s="84"/>
      <c r="B19" s="83"/>
      <c r="C19" s="83"/>
      <c r="D19" s="83"/>
      <c r="E19" s="83"/>
      <c r="F19" s="84"/>
    </row>
    <row r="20" spans="1:6" ht="12.75" customHeight="1">
      <c r="A20" s="84"/>
      <c r="B20" s="83"/>
      <c r="C20" s="83"/>
      <c r="D20" s="83"/>
      <c r="E20" s="83"/>
      <c r="F20" s="84"/>
    </row>
    <row r="21" spans="1:6" ht="12.75" customHeight="1">
      <c r="A21" s="84"/>
      <c r="B21" s="83"/>
      <c r="C21" s="83"/>
      <c r="D21" s="83"/>
      <c r="E21" s="83"/>
      <c r="F21" s="84"/>
    </row>
    <row r="22" spans="1:14" ht="12.75" customHeight="1">
      <c r="A22" s="84"/>
      <c r="B22" s="83"/>
      <c r="C22" s="83"/>
      <c r="D22" s="83"/>
      <c r="E22" s="83"/>
      <c r="F22" s="84"/>
      <c r="N22" s="61"/>
    </row>
    <row r="23" spans="1:6" ht="12.75" customHeight="1">
      <c r="A23" s="84"/>
      <c r="B23" s="83"/>
      <c r="C23" s="83"/>
      <c r="D23" s="83"/>
      <c r="E23" s="83"/>
      <c r="F23" s="84"/>
    </row>
    <row r="24" spans="1:6" ht="12.75" customHeight="1">
      <c r="A24" s="84"/>
      <c r="B24" s="83"/>
      <c r="C24" s="83"/>
      <c r="D24" s="83"/>
      <c r="E24" s="83"/>
      <c r="F24" s="84"/>
    </row>
    <row r="25" spans="1:6" ht="12.75" customHeight="1">
      <c r="A25" s="84"/>
      <c r="B25" s="83"/>
      <c r="C25" s="83"/>
      <c r="D25" s="83"/>
      <c r="E25" s="83"/>
      <c r="F25" s="84"/>
    </row>
    <row r="26" spans="1:6" ht="12.75" customHeight="1">
      <c r="A26" s="84"/>
      <c r="B26" s="83"/>
      <c r="C26" s="83"/>
      <c r="D26" s="83"/>
      <c r="E26" s="83"/>
      <c r="F26" s="85"/>
    </row>
    <row r="27" spans="1:6" ht="12.75" customHeight="1">
      <c r="A27" s="84"/>
      <c r="B27" s="83"/>
      <c r="C27" s="86"/>
      <c r="D27" s="87"/>
      <c r="E27" s="83"/>
      <c r="F27" s="85"/>
    </row>
    <row r="28" spans="1:6" ht="12.75" customHeight="1">
      <c r="A28" s="84"/>
      <c r="B28" s="83"/>
      <c r="C28" s="86"/>
      <c r="D28" s="87"/>
      <c r="E28" s="83"/>
      <c r="F28" s="84"/>
    </row>
    <row r="29" spans="2:3" ht="12.75" customHeight="1">
      <c r="B29" s="15"/>
      <c r="C29" s="16"/>
    </row>
    <row r="30" spans="2:3" ht="12.75" customHeight="1">
      <c r="B30" s="15"/>
      <c r="C30" s="16"/>
    </row>
    <row r="34" spans="1:3" ht="12.75" customHeight="1">
      <c r="A34" s="10" t="s">
        <v>22</v>
      </c>
      <c r="B34" s="15"/>
      <c r="C34" s="16"/>
    </row>
    <row r="35" spans="1:6" ht="12.75" customHeight="1">
      <c r="A35" s="130" t="s">
        <v>23</v>
      </c>
      <c r="B35" s="131"/>
      <c r="C35" s="19" t="s">
        <v>24</v>
      </c>
      <c r="D35" s="108" t="s">
        <v>50</v>
      </c>
      <c r="E35" s="130" t="s">
        <v>25</v>
      </c>
      <c r="F35" s="131"/>
    </row>
    <row r="36" spans="1:6" ht="12.75" customHeight="1">
      <c r="A36" s="20" t="s">
        <v>85</v>
      </c>
      <c r="B36" s="21"/>
      <c r="C36" s="22">
        <v>0</v>
      </c>
      <c r="D36" s="23" t="s">
        <v>41</v>
      </c>
      <c r="E36" s="123"/>
      <c r="F36" s="124"/>
    </row>
    <row r="37" spans="1:6" ht="16.5" customHeight="1">
      <c r="A37" s="24" t="s">
        <v>68</v>
      </c>
      <c r="B37" s="25"/>
      <c r="C37" s="90">
        <f>(F5-F6)*C47</f>
        <v>-0.16079999999999997</v>
      </c>
      <c r="D37" s="26" t="s">
        <v>41</v>
      </c>
      <c r="E37" s="123"/>
      <c r="F37" s="124"/>
    </row>
    <row r="38" spans="1:6" ht="12.75" customHeight="1">
      <c r="A38" s="27" t="s">
        <v>67</v>
      </c>
      <c r="B38" s="25"/>
      <c r="C38" s="91">
        <f>C36+C37</f>
        <v>-0.16079999999999997</v>
      </c>
      <c r="D38" s="26" t="s">
        <v>41</v>
      </c>
      <c r="E38" s="123"/>
      <c r="F38" s="124"/>
    </row>
    <row r="39" spans="1:6" ht="12.75" customHeight="1">
      <c r="A39" s="28"/>
      <c r="B39" s="29"/>
      <c r="C39" s="30"/>
      <c r="D39" s="14"/>
      <c r="E39" s="31"/>
      <c r="F39" s="32"/>
    </row>
    <row r="40" spans="1:6" ht="12.75" customHeight="1">
      <c r="A40" s="17" t="s">
        <v>23</v>
      </c>
      <c r="B40" s="18"/>
      <c r="C40" s="33" t="s">
        <v>26</v>
      </c>
      <c r="D40" s="108" t="s">
        <v>50</v>
      </c>
      <c r="E40" s="130" t="s">
        <v>25</v>
      </c>
      <c r="F40" s="131"/>
    </row>
    <row r="41" spans="1:6" ht="18" customHeight="1">
      <c r="A41" s="24" t="s">
        <v>69</v>
      </c>
      <c r="B41" s="25"/>
      <c r="C41" s="89">
        <f>C47*(F8-F6)</f>
        <v>-0.9699999999999999</v>
      </c>
      <c r="D41" s="23" t="s">
        <v>41</v>
      </c>
      <c r="E41" s="125"/>
      <c r="F41" s="126"/>
    </row>
    <row r="42" spans="1:6" ht="16.5" customHeight="1">
      <c r="A42" s="24" t="s">
        <v>70</v>
      </c>
      <c r="B42" s="25"/>
      <c r="C42" s="89">
        <f>C47*(F10-F9)</f>
        <v>0.8091999999999999</v>
      </c>
      <c r="D42" s="26" t="s">
        <v>41</v>
      </c>
      <c r="E42" s="123"/>
      <c r="F42" s="124"/>
    </row>
    <row r="43" spans="1:6" ht="12.75" customHeight="1">
      <c r="A43" s="34" t="s">
        <v>71</v>
      </c>
      <c r="B43" s="29"/>
      <c r="C43" s="92">
        <f>C41+C42</f>
        <v>-0.16079999999999994</v>
      </c>
      <c r="D43" s="107" t="s">
        <v>41</v>
      </c>
      <c r="E43" s="127"/>
      <c r="F43" s="128"/>
    </row>
    <row r="44" spans="1:6" ht="12.75" customHeight="1">
      <c r="A44" s="93" t="s">
        <v>43</v>
      </c>
      <c r="B44" s="25"/>
      <c r="C44" s="88">
        <f>(L8+273)/(L7-L8)</f>
        <v>14.65</v>
      </c>
      <c r="D44" s="26"/>
      <c r="E44" s="35"/>
      <c r="F44" s="36"/>
    </row>
    <row r="45" spans="1:13" ht="16.5" customHeight="1">
      <c r="A45" s="34" t="s">
        <v>33</v>
      </c>
      <c r="B45" s="37"/>
      <c r="C45" s="60">
        <f>C42/ABS(C38)</f>
        <v>5.032338308457712</v>
      </c>
      <c r="D45" s="14"/>
      <c r="E45" s="127"/>
      <c r="F45" s="128"/>
      <c r="G45" s="39"/>
      <c r="H45" s="38"/>
      <c r="I45" s="40"/>
      <c r="J45" s="40"/>
      <c r="K45" s="40"/>
      <c r="L45" s="40"/>
      <c r="M45" s="40"/>
    </row>
    <row r="46" spans="1:13" ht="12.7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40"/>
      <c r="K46" s="40"/>
      <c r="L46" s="40"/>
      <c r="M46" s="40"/>
    </row>
    <row r="47" spans="1:13" ht="12.75" customHeight="1">
      <c r="A47" s="9" t="s">
        <v>40</v>
      </c>
      <c r="C47" s="111">
        <v>0.008</v>
      </c>
      <c r="D47" s="3" t="s">
        <v>42</v>
      </c>
      <c r="E47"/>
      <c r="F47" s="53"/>
      <c r="G47" s="53"/>
      <c r="I47" s="10"/>
      <c r="J47" s="10"/>
      <c r="K47" s="40"/>
      <c r="L47" s="40"/>
      <c r="M47" s="40"/>
    </row>
    <row r="48" spans="1:13" ht="12.75" customHeight="1">
      <c r="A48" s="9" t="s">
        <v>51</v>
      </c>
      <c r="B48" s="57"/>
      <c r="C48" s="109">
        <f>C45/C44</f>
        <v>0.34350432139643083</v>
      </c>
      <c r="D48" s="134">
        <f>C42*((273+L7)/(273+L8)-1)/ABS(C37)</f>
        <v>0.3435043213964304</v>
      </c>
      <c r="F48" s="57"/>
      <c r="G48" s="57"/>
      <c r="H48" s="57"/>
      <c r="I48" s="58"/>
      <c r="J48" s="10"/>
      <c r="K48" s="40"/>
      <c r="L48" s="40"/>
      <c r="M48" s="40"/>
    </row>
    <row r="49" spans="1:13" ht="12.75" customHeight="1">
      <c r="A49" s="9"/>
      <c r="B49" s="59"/>
      <c r="C49" s="59"/>
      <c r="D49" s="59"/>
      <c r="E49" s="59"/>
      <c r="F49" s="59"/>
      <c r="G49" s="59"/>
      <c r="H49" s="25"/>
      <c r="I49" s="56"/>
      <c r="J49" s="10"/>
      <c r="K49" s="40"/>
      <c r="L49" s="40"/>
      <c r="M49" s="40"/>
    </row>
    <row r="50" spans="1:13" ht="12.75" customHeight="1">
      <c r="A50" s="16" t="s">
        <v>59</v>
      </c>
      <c r="J50" s="10"/>
      <c r="K50" s="40"/>
      <c r="L50" s="40"/>
      <c r="M50" s="40"/>
    </row>
    <row r="51" spans="1:13" ht="12.75" customHeight="1">
      <c r="A51" s="10" t="s">
        <v>62</v>
      </c>
      <c r="J51" s="10"/>
      <c r="K51" s="40"/>
      <c r="L51" s="40"/>
      <c r="M51" s="40"/>
    </row>
    <row r="52" spans="1:13" ht="12.75" customHeight="1">
      <c r="A52" s="10" t="s">
        <v>64</v>
      </c>
      <c r="J52" s="10"/>
      <c r="K52" s="40"/>
      <c r="L52" s="40"/>
      <c r="M52" s="40"/>
    </row>
    <row r="53" spans="1:13" ht="12.75" customHeight="1">
      <c r="A53" s="10" t="s">
        <v>63</v>
      </c>
      <c r="J53" s="10"/>
      <c r="K53" s="40"/>
      <c r="L53" s="40"/>
      <c r="M53" s="40"/>
    </row>
    <row r="54" spans="1:13" ht="12.75" customHeight="1">
      <c r="A54" s="113" t="s">
        <v>82</v>
      </c>
      <c r="B54" s="41"/>
      <c r="C54" s="41"/>
      <c r="D54" s="41"/>
      <c r="E54" s="41"/>
      <c r="F54" s="41"/>
      <c r="G54" s="41"/>
      <c r="H54" s="41"/>
      <c r="I54" s="39"/>
      <c r="J54" s="38"/>
      <c r="K54" s="40"/>
      <c r="L54" s="40"/>
      <c r="M54" s="40"/>
    </row>
    <row r="55" spans="1:13" ht="12.75" customHeight="1">
      <c r="A55" s="42"/>
      <c r="B55" s="41"/>
      <c r="C55" s="41"/>
      <c r="D55" s="41"/>
      <c r="E55" s="41"/>
      <c r="F55" s="41"/>
      <c r="G55" s="41"/>
      <c r="H55" s="41"/>
      <c r="I55" s="39"/>
      <c r="J55" s="38"/>
      <c r="K55" s="40"/>
      <c r="L55" s="40"/>
      <c r="M55" s="40"/>
    </row>
    <row r="56" spans="1:13" ht="12.75" customHeight="1">
      <c r="A56" s="42"/>
      <c r="B56" s="41"/>
      <c r="C56" s="41"/>
      <c r="D56" s="41"/>
      <c r="E56" s="41"/>
      <c r="F56" s="41"/>
      <c r="G56" s="41"/>
      <c r="H56" s="41"/>
      <c r="I56" s="39"/>
      <c r="J56" s="38"/>
      <c r="K56" s="40"/>
      <c r="L56" s="40"/>
      <c r="M56" s="40"/>
    </row>
    <row r="57" spans="1:13" ht="12.75" customHeight="1">
      <c r="A57" s="42"/>
      <c r="B57" s="41"/>
      <c r="C57" s="41"/>
      <c r="D57" s="41"/>
      <c r="E57" s="41"/>
      <c r="F57" s="41"/>
      <c r="G57" s="41"/>
      <c r="H57" s="41"/>
      <c r="I57" s="39"/>
      <c r="J57" s="38"/>
      <c r="K57" s="40"/>
      <c r="L57" s="40"/>
      <c r="M57" s="40"/>
    </row>
    <row r="58" spans="1:13" ht="12.75" customHeight="1">
      <c r="A58" s="42"/>
      <c r="B58" s="41"/>
      <c r="C58" s="41"/>
      <c r="D58" s="41"/>
      <c r="E58" s="41"/>
      <c r="F58" s="41"/>
      <c r="G58" s="41"/>
      <c r="H58" s="41"/>
      <c r="I58" s="39"/>
      <c r="J58" s="43"/>
      <c r="K58" s="43"/>
      <c r="L58" s="43"/>
      <c r="M58" s="43"/>
    </row>
    <row r="59" spans="1:13" ht="12.75" customHeight="1">
      <c r="A59" s="40"/>
      <c r="B59" s="40"/>
      <c r="C59" s="40"/>
      <c r="D59" s="40"/>
      <c r="E59" s="40"/>
      <c r="F59" s="40"/>
      <c r="G59" s="40"/>
      <c r="H59" s="38"/>
      <c r="I59" s="40"/>
      <c r="J59" s="40"/>
      <c r="K59" s="40"/>
      <c r="L59" s="40"/>
      <c r="M59" s="40"/>
    </row>
    <row r="60" spans="1:13" ht="12.75" customHeight="1">
      <c r="A60" s="38"/>
      <c r="B60" s="38"/>
      <c r="C60" s="38"/>
      <c r="D60" s="38"/>
      <c r="E60" s="38"/>
      <c r="F60" s="38"/>
      <c r="G60" s="39"/>
      <c r="H60" s="38"/>
      <c r="I60" s="40"/>
      <c r="J60" s="40"/>
      <c r="K60" s="40"/>
      <c r="L60" s="40"/>
      <c r="M60" s="40"/>
    </row>
    <row r="61" spans="1:13" ht="12.75" customHeight="1">
      <c r="A61" s="38"/>
      <c r="B61" s="38"/>
      <c r="C61" s="38"/>
      <c r="D61" s="38"/>
      <c r="E61" s="38"/>
      <c r="F61" s="38"/>
      <c r="G61" s="39"/>
      <c r="H61" s="38"/>
      <c r="I61" s="40"/>
      <c r="J61" s="40"/>
      <c r="K61" s="40"/>
      <c r="L61" s="40"/>
      <c r="M61" s="40"/>
    </row>
    <row r="62" spans="1:13" ht="12.75" customHeight="1">
      <c r="A62" s="38"/>
      <c r="B62" s="38"/>
      <c r="C62" s="38"/>
      <c r="D62" s="38"/>
      <c r="E62" s="38"/>
      <c r="F62" s="38"/>
      <c r="G62" s="39"/>
      <c r="H62" s="38"/>
      <c r="I62" s="40"/>
      <c r="J62" s="40"/>
      <c r="K62" s="40"/>
      <c r="L62" s="40"/>
      <c r="M62" s="40"/>
    </row>
    <row r="63" spans="1:13" ht="12.75" customHeight="1">
      <c r="A63" s="38"/>
      <c r="B63" s="38"/>
      <c r="C63" s="38"/>
      <c r="D63" s="38"/>
      <c r="E63" s="38"/>
      <c r="F63" s="38"/>
      <c r="G63" s="39"/>
      <c r="H63" s="38"/>
      <c r="I63" s="40"/>
      <c r="J63" s="40"/>
      <c r="K63" s="40"/>
      <c r="L63" s="40"/>
      <c r="M63" s="40"/>
    </row>
    <row r="64" spans="1:13" ht="12.75" customHeight="1">
      <c r="A64" s="38"/>
      <c r="B64" s="38"/>
      <c r="C64" s="38"/>
      <c r="D64" s="38"/>
      <c r="E64" s="38"/>
      <c r="F64" s="38"/>
      <c r="G64" s="39"/>
      <c r="H64" s="38"/>
      <c r="I64" s="40"/>
      <c r="J64" s="40"/>
      <c r="K64" s="40"/>
      <c r="L64" s="40"/>
      <c r="M64" s="40"/>
    </row>
    <row r="65" spans="1:13" ht="12.75" customHeight="1">
      <c r="A65" s="38"/>
      <c r="B65" s="38"/>
      <c r="C65" s="38"/>
      <c r="D65" s="38"/>
      <c r="E65" s="38"/>
      <c r="F65" s="38"/>
      <c r="G65" s="39"/>
      <c r="H65" s="38"/>
      <c r="I65" s="40"/>
      <c r="J65" s="40"/>
      <c r="K65" s="40"/>
      <c r="L65" s="40"/>
      <c r="M65" s="40"/>
    </row>
    <row r="66" spans="1:13" ht="12.75" customHeight="1">
      <c r="A66" s="38"/>
      <c r="B66" s="38"/>
      <c r="C66" s="38"/>
      <c r="D66" s="38"/>
      <c r="E66" s="38"/>
      <c r="F66" s="38"/>
      <c r="G66" s="39"/>
      <c r="H66" s="38"/>
      <c r="I66" s="40"/>
      <c r="J66" s="40"/>
      <c r="K66" s="40"/>
      <c r="L66" s="40"/>
      <c r="M66" s="40"/>
    </row>
    <row r="67" spans="1:13" ht="12.75" customHeight="1">
      <c r="A67" s="38"/>
      <c r="B67" s="38"/>
      <c r="C67" s="38"/>
      <c r="D67" s="38"/>
      <c r="E67" s="38"/>
      <c r="F67" s="38"/>
      <c r="G67" s="39"/>
      <c r="H67" s="38"/>
      <c r="I67" s="40"/>
      <c r="J67" s="40"/>
      <c r="K67" s="40"/>
      <c r="L67" s="40"/>
      <c r="M67" s="40"/>
    </row>
    <row r="68" spans="1:13" ht="12.75" customHeight="1">
      <c r="A68" s="38"/>
      <c r="B68" s="38"/>
      <c r="C68" s="38"/>
      <c r="D68" s="38"/>
      <c r="E68" s="38"/>
      <c r="F68" s="38"/>
      <c r="G68" s="39"/>
      <c r="H68" s="38"/>
      <c r="I68" s="40"/>
      <c r="J68" s="40"/>
      <c r="K68" s="40"/>
      <c r="L68" s="40"/>
      <c r="M68" s="40"/>
    </row>
    <row r="69" spans="1:13" ht="12.75" customHeight="1">
      <c r="A69" s="38"/>
      <c r="B69" s="38"/>
      <c r="C69" s="38"/>
      <c r="D69" s="38"/>
      <c r="E69" s="38"/>
      <c r="F69" s="38"/>
      <c r="G69" s="39"/>
      <c r="H69" s="38"/>
      <c r="I69" s="40"/>
      <c r="J69" s="40"/>
      <c r="K69" s="40"/>
      <c r="L69" s="40"/>
      <c r="M69" s="40"/>
    </row>
    <row r="70" spans="1:13" ht="12.75" customHeight="1">
      <c r="A70" s="38"/>
      <c r="B70" s="38"/>
      <c r="C70" s="38"/>
      <c r="D70" s="38"/>
      <c r="E70" s="38"/>
      <c r="F70" s="38"/>
      <c r="G70" s="39"/>
      <c r="H70" s="38"/>
      <c r="I70" s="40"/>
      <c r="J70" s="40"/>
      <c r="K70" s="40"/>
      <c r="L70" s="40"/>
      <c r="M70" s="40"/>
    </row>
    <row r="71" spans="1:13" ht="12.75" customHeight="1">
      <c r="A71" s="38"/>
      <c r="B71" s="38"/>
      <c r="C71" s="38"/>
      <c r="D71" s="38"/>
      <c r="E71" s="38"/>
      <c r="F71" s="38"/>
      <c r="G71" s="39"/>
      <c r="H71" s="38"/>
      <c r="I71" s="40"/>
      <c r="J71" s="40"/>
      <c r="K71" s="40"/>
      <c r="L71" s="40"/>
      <c r="M71" s="40"/>
    </row>
    <row r="72" spans="1:13" ht="12.75" customHeight="1">
      <c r="A72" s="38"/>
      <c r="B72" s="38"/>
      <c r="C72" s="38"/>
      <c r="D72" s="38"/>
      <c r="E72" s="38"/>
      <c r="F72" s="38"/>
      <c r="G72" s="39"/>
      <c r="H72" s="38"/>
      <c r="I72" s="40"/>
      <c r="J72" s="40"/>
      <c r="K72" s="40"/>
      <c r="L72" s="40"/>
      <c r="M72" s="40"/>
    </row>
    <row r="73" spans="1:13" ht="12.75" customHeight="1">
      <c r="A73" s="38"/>
      <c r="B73" s="38"/>
      <c r="C73" s="38"/>
      <c r="D73" s="38"/>
      <c r="E73" s="38"/>
      <c r="F73" s="38"/>
      <c r="G73" s="39"/>
      <c r="H73" s="38"/>
      <c r="I73" s="40"/>
      <c r="J73" s="40"/>
      <c r="K73" s="40"/>
      <c r="L73" s="40"/>
      <c r="M73" s="40"/>
    </row>
    <row r="74" spans="1:13" ht="12.75" customHeight="1">
      <c r="A74" s="38"/>
      <c r="B74" s="44"/>
      <c r="C74" s="38"/>
      <c r="D74" s="38"/>
      <c r="E74" s="38"/>
      <c r="F74" s="38"/>
      <c r="G74" s="39"/>
      <c r="H74" s="38"/>
      <c r="I74" s="40"/>
      <c r="J74" s="40"/>
      <c r="K74" s="40"/>
      <c r="L74" s="40"/>
      <c r="M74" s="40"/>
    </row>
    <row r="75" spans="1:13" ht="12.75" customHeight="1">
      <c r="A75" s="38"/>
      <c r="B75" s="45"/>
      <c r="C75" s="44"/>
      <c r="D75" s="38"/>
      <c r="E75" s="38"/>
      <c r="F75" s="38"/>
      <c r="G75" s="39"/>
      <c r="H75" s="38"/>
      <c r="I75" s="40"/>
      <c r="J75" s="40"/>
      <c r="K75" s="40"/>
      <c r="L75" s="40"/>
      <c r="M75" s="40"/>
    </row>
    <row r="76" spans="1:13" ht="12.75" customHeight="1">
      <c r="A76" s="38"/>
      <c r="B76" s="38"/>
      <c r="C76" s="38"/>
      <c r="D76" s="38"/>
      <c r="E76" s="38"/>
      <c r="F76" s="38"/>
      <c r="G76" s="39"/>
      <c r="H76" s="38"/>
      <c r="I76" s="40"/>
      <c r="J76" s="40"/>
      <c r="K76" s="40"/>
      <c r="L76" s="40"/>
      <c r="M76" s="40"/>
    </row>
    <row r="77" spans="1:13" ht="12.75" customHeight="1">
      <c r="A77" s="39"/>
      <c r="B77" s="38"/>
      <c r="C77" s="38"/>
      <c r="D77" s="38"/>
      <c r="E77" s="38"/>
      <c r="F77" s="38"/>
      <c r="G77" s="39"/>
      <c r="H77" s="38"/>
      <c r="I77" s="40"/>
      <c r="J77" s="40"/>
      <c r="K77" s="40"/>
      <c r="L77" s="40"/>
      <c r="M77" s="40"/>
    </row>
    <row r="78" spans="1:13" ht="12.75" customHeight="1">
      <c r="A78" s="122"/>
      <c r="B78" s="122"/>
      <c r="C78" s="46"/>
      <c r="D78" s="38"/>
      <c r="E78" s="122"/>
      <c r="F78" s="122"/>
      <c r="G78" s="39"/>
      <c r="H78" s="38"/>
      <c r="I78" s="40"/>
      <c r="J78" s="40"/>
      <c r="K78" s="40"/>
      <c r="L78" s="40"/>
      <c r="M78" s="40"/>
    </row>
    <row r="79" spans="1:13" ht="12.75" customHeight="1">
      <c r="A79" s="47"/>
      <c r="B79" s="38"/>
      <c r="C79" s="48"/>
      <c r="D79" s="41"/>
      <c r="E79" s="121"/>
      <c r="F79" s="121"/>
      <c r="G79" s="39"/>
      <c r="H79" s="38"/>
      <c r="I79" s="40"/>
      <c r="J79" s="40"/>
      <c r="K79" s="40"/>
      <c r="L79" s="40"/>
      <c r="M79" s="40"/>
    </row>
    <row r="80" spans="1:13" ht="12.75" customHeight="1">
      <c r="A80" s="47"/>
      <c r="B80" s="38"/>
      <c r="C80" s="48"/>
      <c r="D80" s="41"/>
      <c r="E80" s="121"/>
      <c r="F80" s="121"/>
      <c r="G80" s="39"/>
      <c r="H80" s="38"/>
      <c r="I80" s="40"/>
      <c r="J80" s="40"/>
      <c r="K80" s="40"/>
      <c r="L80" s="40"/>
      <c r="M80" s="40"/>
    </row>
    <row r="81" spans="1:13" ht="12.75" customHeight="1">
      <c r="A81" s="47"/>
      <c r="B81" s="38"/>
      <c r="C81" s="48"/>
      <c r="D81" s="41"/>
      <c r="E81" s="121"/>
      <c r="F81" s="121"/>
      <c r="G81" s="39"/>
      <c r="H81" s="38"/>
      <c r="I81" s="40"/>
      <c r="J81" s="40"/>
      <c r="K81" s="40"/>
      <c r="L81" s="40"/>
      <c r="M81" s="40"/>
    </row>
    <row r="82" spans="1:13" ht="12.75" customHeight="1">
      <c r="A82" s="49"/>
      <c r="B82" s="38"/>
      <c r="C82" s="50"/>
      <c r="D82" s="41"/>
      <c r="E82" s="121"/>
      <c r="F82" s="121"/>
      <c r="G82" s="39"/>
      <c r="H82" s="38"/>
      <c r="I82" s="40"/>
      <c r="J82" s="40"/>
      <c r="K82" s="40"/>
      <c r="L82" s="40"/>
      <c r="M82" s="40"/>
    </row>
    <row r="83" spans="1:13" ht="12.75" customHeight="1">
      <c r="A83" s="38"/>
      <c r="B83" s="38"/>
      <c r="C83" s="48"/>
      <c r="D83" s="41"/>
      <c r="E83" s="51"/>
      <c r="F83" s="51"/>
      <c r="G83" s="39"/>
      <c r="H83" s="38"/>
      <c r="I83" s="40"/>
      <c r="J83" s="40"/>
      <c r="K83" s="40"/>
      <c r="L83" s="40"/>
      <c r="M83" s="40"/>
    </row>
    <row r="84" spans="1:13" ht="12.75" customHeight="1">
      <c r="A84" s="122"/>
      <c r="B84" s="122"/>
      <c r="C84" s="50"/>
      <c r="D84" s="41"/>
      <c r="E84" s="122"/>
      <c r="F84" s="122"/>
      <c r="G84" s="39"/>
      <c r="H84" s="38"/>
      <c r="I84" s="40"/>
      <c r="J84" s="40"/>
      <c r="K84" s="40"/>
      <c r="L84" s="40"/>
      <c r="M84" s="40"/>
    </row>
    <row r="85" spans="1:13" ht="12.75" customHeight="1">
      <c r="A85" s="47"/>
      <c r="B85" s="38"/>
      <c r="C85" s="48"/>
      <c r="D85" s="41"/>
      <c r="E85" s="121"/>
      <c r="F85" s="121"/>
      <c r="G85" s="39"/>
      <c r="H85" s="38"/>
      <c r="I85" s="40"/>
      <c r="J85" s="40"/>
      <c r="K85" s="40"/>
      <c r="L85" s="40"/>
      <c r="M85" s="40"/>
    </row>
    <row r="86" spans="1:13" ht="12.75" customHeight="1">
      <c r="A86" s="47"/>
      <c r="B86" s="38"/>
      <c r="C86" s="48"/>
      <c r="D86" s="41"/>
      <c r="E86" s="121"/>
      <c r="F86" s="121"/>
      <c r="G86" s="39"/>
      <c r="H86" s="38"/>
      <c r="I86" s="40"/>
      <c r="J86" s="40"/>
      <c r="K86" s="40"/>
      <c r="L86" s="40"/>
      <c r="M86" s="40"/>
    </row>
    <row r="87" spans="1:13" ht="12.75" customHeight="1">
      <c r="A87" s="47"/>
      <c r="B87" s="38"/>
      <c r="C87" s="48"/>
      <c r="D87" s="41"/>
      <c r="E87" s="121"/>
      <c r="F87" s="121"/>
      <c r="G87" s="39"/>
      <c r="H87" s="38"/>
      <c r="I87" s="40"/>
      <c r="J87" s="40"/>
      <c r="K87" s="40"/>
      <c r="L87" s="40"/>
      <c r="M87" s="40"/>
    </row>
    <row r="88" spans="1:13" ht="12.75" customHeight="1">
      <c r="A88" s="44"/>
      <c r="B88" s="38"/>
      <c r="C88" s="50"/>
      <c r="D88" s="41"/>
      <c r="E88" s="121"/>
      <c r="F88" s="121"/>
      <c r="G88" s="39"/>
      <c r="H88" s="38"/>
      <c r="I88" s="40"/>
      <c r="J88" s="40"/>
      <c r="K88" s="40"/>
      <c r="L88" s="40"/>
      <c r="M88" s="40"/>
    </row>
    <row r="89" spans="1:13" ht="12.75" customHeight="1">
      <c r="A89" s="38"/>
      <c r="B89" s="38"/>
      <c r="C89" s="38"/>
      <c r="D89" s="38"/>
      <c r="E89" s="51"/>
      <c r="F89" s="51"/>
      <c r="G89" s="39"/>
      <c r="H89" s="38"/>
      <c r="I89" s="40"/>
      <c r="J89" s="40"/>
      <c r="K89" s="40"/>
      <c r="L89" s="40"/>
      <c r="M89" s="40"/>
    </row>
    <row r="90" spans="1:13" ht="12.75" customHeight="1">
      <c r="A90" s="44"/>
      <c r="B90" s="45"/>
      <c r="C90" s="52"/>
      <c r="D90" s="38"/>
      <c r="E90" s="121"/>
      <c r="F90" s="121"/>
      <c r="G90" s="39"/>
      <c r="H90" s="38"/>
      <c r="I90" s="40"/>
      <c r="J90" s="40"/>
      <c r="K90" s="40"/>
      <c r="L90" s="40"/>
      <c r="M90" s="40"/>
    </row>
    <row r="91" spans="1:13" ht="12.75" customHeight="1">
      <c r="A91" s="38"/>
      <c r="B91" s="38"/>
      <c r="C91" s="38"/>
      <c r="D91" s="38"/>
      <c r="E91" s="38"/>
      <c r="F91" s="38"/>
      <c r="G91" s="39"/>
      <c r="H91" s="38"/>
      <c r="I91" s="40"/>
      <c r="J91" s="40"/>
      <c r="K91" s="40"/>
      <c r="L91" s="40"/>
      <c r="M91" s="40"/>
    </row>
    <row r="92" spans="1:13" ht="12.75" customHeight="1">
      <c r="A92" s="38"/>
      <c r="B92" s="38"/>
      <c r="C92" s="38"/>
      <c r="D92" s="38"/>
      <c r="E92" s="38"/>
      <c r="F92" s="38"/>
      <c r="G92" s="39"/>
      <c r="H92" s="38"/>
      <c r="I92" s="40"/>
      <c r="J92" s="40"/>
      <c r="K92" s="40"/>
      <c r="L92" s="40"/>
      <c r="M92" s="40"/>
    </row>
    <row r="93" spans="1:13" ht="12.75" customHeight="1">
      <c r="A93" s="38"/>
      <c r="B93" s="38"/>
      <c r="C93" s="38"/>
      <c r="D93" s="38"/>
      <c r="E93" s="38"/>
      <c r="F93" s="38"/>
      <c r="G93" s="39"/>
      <c r="H93" s="38"/>
      <c r="I93" s="40"/>
      <c r="J93" s="40"/>
      <c r="K93" s="40"/>
      <c r="L93" s="40"/>
      <c r="M93" s="40"/>
    </row>
  </sheetData>
  <mergeCells count="25">
    <mergeCell ref="E90:F90"/>
    <mergeCell ref="E84:F84"/>
    <mergeCell ref="E88:F88"/>
    <mergeCell ref="E36:F36"/>
    <mergeCell ref="E78:F78"/>
    <mergeCell ref="A84:B84"/>
    <mergeCell ref="E87:F87"/>
    <mergeCell ref="E85:F85"/>
    <mergeCell ref="E38:F38"/>
    <mergeCell ref="E41:F41"/>
    <mergeCell ref="E81:F81"/>
    <mergeCell ref="E80:F80"/>
    <mergeCell ref="A78:B78"/>
    <mergeCell ref="E43:F43"/>
    <mergeCell ref="E45:F45"/>
    <mergeCell ref="A1:I1"/>
    <mergeCell ref="E86:F86"/>
    <mergeCell ref="E82:F82"/>
    <mergeCell ref="E79:F79"/>
    <mergeCell ref="A35:B35"/>
    <mergeCell ref="E35:F35"/>
    <mergeCell ref="A46:I46"/>
    <mergeCell ref="E40:F40"/>
    <mergeCell ref="E42:F42"/>
    <mergeCell ref="E37:F37"/>
  </mergeCells>
  <printOptions horizontalCentered="1" verticalCentered="1"/>
  <pageMargins left="1.141732283464567" right="0.7480314960629921" top="0.984251968503937" bottom="0.984251968503937" header="0.5118110236220472" footer="0.5118110236220472"/>
  <pageSetup fitToHeight="1" fitToWidth="1" horizontalDpi="300" verticalDpi="300" orientation="landscape" scale="75" r:id="rId11"/>
  <headerFooter alignWithMargins="0">
    <oddHeader>&amp;CWater Properties</oddHeader>
    <oddFooter>&amp;CPage &amp;P</oddFooter>
  </headerFooter>
  <drawing r:id="rId10"/>
  <legacyDrawing r:id="rId9"/>
  <oleObjects>
    <oleObject progId="Equation.3" shapeId="7850843" r:id="rId1"/>
    <oleObject progId="Equation.3" shapeId="7330387" r:id="rId2"/>
    <oleObject progId="Equation.3" shapeId="7330390" r:id="rId3"/>
    <oleObject progId="Equation.3" shapeId="7330391" r:id="rId4"/>
    <oleObject progId="Equation.3" shapeId="7333283" r:id="rId5"/>
    <oleObject progId="Equation.3" shapeId="7333291" r:id="rId6"/>
    <oleObject progId="Equation.3" shapeId="7333304" r:id="rId7"/>
    <oleObject progId="Equation.3" shapeId="7403075" r:id="rId8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showGridLines="0" workbookViewId="0" topLeftCell="A1">
      <selection activeCell="A52" sqref="A52:E54"/>
    </sheetView>
  </sheetViews>
  <sheetFormatPr defaultColWidth="9.140625" defaultRowHeight="12.75" customHeight="1"/>
  <cols>
    <col min="1" max="1" width="8.00390625" style="4" customWidth="1"/>
    <col min="2" max="2" width="11.140625" style="4" customWidth="1"/>
    <col min="3" max="5" width="9.00390625" style="4" customWidth="1"/>
    <col min="6" max="6" width="7.7109375" style="4" customWidth="1"/>
    <col min="7" max="7" width="8.7109375" style="10" customWidth="1"/>
    <col min="8" max="8" width="9.140625" style="4" customWidth="1"/>
    <col min="9" max="9" width="20.7109375" style="5" customWidth="1"/>
    <col min="10" max="14" width="9.140625" style="5" customWidth="1"/>
    <col min="15" max="15" width="3.140625" style="5" customWidth="1"/>
    <col min="16" max="16384" width="9.140625" style="5" customWidth="1"/>
  </cols>
  <sheetData>
    <row r="1" spans="1:15" ht="12.75" customHeight="1">
      <c r="A1" s="133" t="s">
        <v>28</v>
      </c>
      <c r="B1" s="133"/>
      <c r="C1" s="133"/>
      <c r="D1" s="133"/>
      <c r="E1" s="133"/>
      <c r="F1" s="133"/>
      <c r="G1" s="133"/>
      <c r="H1" s="133"/>
      <c r="I1" s="133"/>
      <c r="K1" s="96" t="s">
        <v>88</v>
      </c>
      <c r="L1" s="97"/>
      <c r="M1" s="97"/>
      <c r="N1" s="97"/>
      <c r="O1" s="98"/>
    </row>
    <row r="2" spans="1:15" ht="12.75" customHeight="1">
      <c r="A2" s="1"/>
      <c r="B2" s="2"/>
      <c r="C2" s="2"/>
      <c r="D2" s="3" t="s">
        <v>0</v>
      </c>
      <c r="E2" s="3" t="s">
        <v>1</v>
      </c>
      <c r="F2" s="3" t="s">
        <v>0</v>
      </c>
      <c r="G2" s="3" t="s">
        <v>0</v>
      </c>
      <c r="H2" s="2"/>
      <c r="I2" s="2"/>
      <c r="K2" s="99" t="s">
        <v>56</v>
      </c>
      <c r="L2" s="100"/>
      <c r="M2" s="100"/>
      <c r="N2" s="100"/>
      <c r="O2" s="101"/>
    </row>
    <row r="3" spans="1:15" ht="14.25" customHeight="1">
      <c r="A3" s="12" t="s">
        <v>18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3" t="s">
        <v>9</v>
      </c>
      <c r="K3" s="102" t="s">
        <v>65</v>
      </c>
      <c r="L3" s="103"/>
      <c r="M3" s="103"/>
      <c r="N3" s="103"/>
      <c r="O3" s="104"/>
    </row>
    <row r="4" spans="1:9" ht="12.75" customHeight="1">
      <c r="A4" s="11"/>
      <c r="B4" s="8" t="s">
        <v>19</v>
      </c>
      <c r="C4" s="8" t="s">
        <v>11</v>
      </c>
      <c r="D4" s="8" t="s">
        <v>27</v>
      </c>
      <c r="E4" s="8" t="s">
        <v>13</v>
      </c>
      <c r="F4" s="8" t="s">
        <v>13</v>
      </c>
      <c r="G4" s="8" t="s">
        <v>14</v>
      </c>
      <c r="H4" s="2"/>
      <c r="I4" s="10"/>
    </row>
    <row r="5" spans="1:9" ht="12.75" customHeight="1">
      <c r="A5" s="54" t="s">
        <v>30</v>
      </c>
      <c r="B5" s="94">
        <v>12</v>
      </c>
      <c r="C5" s="4">
        <v>0.4496</v>
      </c>
      <c r="D5" s="4">
        <v>0.0386</v>
      </c>
      <c r="E5" s="4">
        <v>175.2</v>
      </c>
      <c r="F5" s="4">
        <v>192.6</v>
      </c>
      <c r="G5" s="4">
        <v>0.6913</v>
      </c>
      <c r="H5" s="94">
        <v>1</v>
      </c>
      <c r="I5" s="10" t="s">
        <v>16</v>
      </c>
    </row>
    <row r="6" spans="1:13" ht="12.75" customHeight="1">
      <c r="A6" s="55">
        <v>2</v>
      </c>
      <c r="B6" s="4">
        <v>67.27</v>
      </c>
      <c r="C6" s="4">
        <v>1.4</v>
      </c>
      <c r="D6" s="4">
        <v>0.01322</v>
      </c>
      <c r="E6" s="4">
        <v>199.2</v>
      </c>
      <c r="F6" s="4">
        <v>217.7</v>
      </c>
      <c r="G6" s="4">
        <v>0.7062</v>
      </c>
      <c r="I6" s="10" t="s">
        <v>29</v>
      </c>
      <c r="K6" s="5" t="s">
        <v>83</v>
      </c>
      <c r="L6" s="5">
        <v>40</v>
      </c>
      <c r="M6" s="95" t="s">
        <v>19</v>
      </c>
    </row>
    <row r="7" spans="1:13" ht="12.75" customHeight="1">
      <c r="A7" s="55" t="s">
        <v>39</v>
      </c>
      <c r="B7" s="4">
        <v>61.26</v>
      </c>
      <c r="C7" s="4">
        <v>1.4</v>
      </c>
      <c r="D7" s="4">
        <v>0.01269</v>
      </c>
      <c r="E7" s="4">
        <v>194.9</v>
      </c>
      <c r="F7" s="4">
        <v>212.7</v>
      </c>
      <c r="G7" s="4">
        <v>0.6913</v>
      </c>
      <c r="I7" s="10" t="s">
        <v>29</v>
      </c>
      <c r="K7" s="5" t="s">
        <v>84</v>
      </c>
      <c r="L7" s="5">
        <v>20</v>
      </c>
      <c r="M7" s="95" t="s">
        <v>19</v>
      </c>
    </row>
    <row r="8" spans="1:11" ht="12.75" customHeight="1">
      <c r="A8" s="55" t="s">
        <v>20</v>
      </c>
      <c r="B8" s="4">
        <v>56.09</v>
      </c>
      <c r="C8" s="4">
        <v>1.4</v>
      </c>
      <c r="D8" s="4">
        <v>0.01221</v>
      </c>
      <c r="E8" s="4">
        <v>191.1</v>
      </c>
      <c r="F8" s="4">
        <v>208.2</v>
      </c>
      <c r="G8" s="4">
        <v>0.6778</v>
      </c>
      <c r="H8" s="4">
        <v>1</v>
      </c>
      <c r="I8" s="10" t="s">
        <v>16</v>
      </c>
      <c r="K8" s="95"/>
    </row>
    <row r="9" spans="1:9" ht="12.75" customHeight="1">
      <c r="A9" s="55" t="s">
        <v>44</v>
      </c>
      <c r="B9" s="4">
        <v>56.09</v>
      </c>
      <c r="C9" s="4">
        <v>1.4</v>
      </c>
      <c r="D9" s="4">
        <v>0.0008448</v>
      </c>
      <c r="E9" s="4">
        <v>90.27</v>
      </c>
      <c r="F9" s="4">
        <v>91.45</v>
      </c>
      <c r="G9" s="4">
        <v>0.3232</v>
      </c>
      <c r="H9" s="4">
        <v>0</v>
      </c>
      <c r="I9" s="10" t="s">
        <v>15</v>
      </c>
    </row>
    <row r="10" spans="1:9" ht="12.75" customHeight="1">
      <c r="A10" s="54" t="s">
        <v>31</v>
      </c>
      <c r="B10" s="94">
        <v>48</v>
      </c>
      <c r="C10" s="112">
        <v>1.164</v>
      </c>
      <c r="D10" s="4">
        <v>0.0008199</v>
      </c>
      <c r="E10" s="4">
        <v>81.88</v>
      </c>
      <c r="F10" s="4">
        <v>82.83</v>
      </c>
      <c r="G10" s="4">
        <v>0.2973</v>
      </c>
      <c r="H10" s="84">
        <v>0</v>
      </c>
      <c r="I10" s="10" t="s">
        <v>15</v>
      </c>
    </row>
    <row r="11" spans="1:11" ht="12.75" customHeight="1">
      <c r="A11" s="55" t="s">
        <v>32</v>
      </c>
      <c r="B11" s="4">
        <v>12</v>
      </c>
      <c r="C11" s="4">
        <v>0.4496</v>
      </c>
      <c r="D11" s="4">
        <v>0.01001</v>
      </c>
      <c r="E11" s="4">
        <v>78.33</v>
      </c>
      <c r="F11" s="4">
        <v>82.83</v>
      </c>
      <c r="G11" s="4">
        <v>0.3065</v>
      </c>
      <c r="H11" s="4">
        <v>0.2448</v>
      </c>
      <c r="I11" s="10" t="s">
        <v>21</v>
      </c>
      <c r="K11" s="95"/>
    </row>
    <row r="12" spans="1:11" ht="12.75" customHeight="1">
      <c r="A12" s="54" t="s">
        <v>30</v>
      </c>
      <c r="B12" s="4">
        <v>12</v>
      </c>
      <c r="C12" s="4">
        <v>0.4496</v>
      </c>
      <c r="D12" s="4">
        <v>0.0386</v>
      </c>
      <c r="E12" s="4">
        <v>175.2</v>
      </c>
      <c r="F12" s="4">
        <v>192.6</v>
      </c>
      <c r="G12" s="4">
        <v>0.6913</v>
      </c>
      <c r="H12" s="4">
        <v>1</v>
      </c>
      <c r="I12" s="10" t="s">
        <v>16</v>
      </c>
      <c r="K12" s="95"/>
    </row>
    <row r="16" spans="1:6" ht="12.75" customHeight="1">
      <c r="A16" s="83"/>
      <c r="B16" s="83"/>
      <c r="C16" s="83"/>
      <c r="D16" s="83"/>
      <c r="E16" s="83"/>
      <c r="F16" s="84"/>
    </row>
    <row r="17" spans="1:6" ht="12.75" customHeight="1">
      <c r="A17" s="83"/>
      <c r="B17" s="83"/>
      <c r="C17" s="83"/>
      <c r="D17" s="83"/>
      <c r="E17" s="83"/>
      <c r="F17" s="84"/>
    </row>
    <row r="18" spans="1:6" ht="12.75" customHeight="1">
      <c r="A18" s="84"/>
      <c r="B18" s="83"/>
      <c r="C18" s="83"/>
      <c r="D18" s="83"/>
      <c r="E18" s="83"/>
      <c r="F18" s="84"/>
    </row>
    <row r="19" spans="1:6" ht="12.75" customHeight="1">
      <c r="A19" s="84"/>
      <c r="B19" s="83"/>
      <c r="C19" s="83"/>
      <c r="D19" s="83"/>
      <c r="E19" s="83"/>
      <c r="F19" s="84"/>
    </row>
    <row r="20" spans="1:6" ht="12.75" customHeight="1">
      <c r="A20" s="84"/>
      <c r="B20" s="83"/>
      <c r="C20" s="83"/>
      <c r="D20" s="83"/>
      <c r="E20" s="83"/>
      <c r="F20" s="84"/>
    </row>
    <row r="21" spans="1:6" ht="12.75" customHeight="1">
      <c r="A21" s="84"/>
      <c r="B21" s="83"/>
      <c r="C21" s="83"/>
      <c r="D21" s="83"/>
      <c r="E21" s="83"/>
      <c r="F21" s="84"/>
    </row>
    <row r="22" spans="1:6" ht="12.75" customHeight="1">
      <c r="A22" s="84"/>
      <c r="B22" s="83"/>
      <c r="C22" s="83"/>
      <c r="D22" s="83"/>
      <c r="E22" s="83"/>
      <c r="F22" s="84"/>
    </row>
    <row r="23" spans="1:6" ht="12.75" customHeight="1">
      <c r="A23" s="84"/>
      <c r="B23" s="83"/>
      <c r="C23" s="83"/>
      <c r="D23" s="83"/>
      <c r="E23" s="83"/>
      <c r="F23" s="84"/>
    </row>
    <row r="24" spans="1:14" ht="12.75" customHeight="1">
      <c r="A24" s="84"/>
      <c r="B24" s="83"/>
      <c r="C24" s="83"/>
      <c r="D24" s="83"/>
      <c r="E24" s="83"/>
      <c r="F24" s="84"/>
      <c r="N24" s="61"/>
    </row>
    <row r="25" spans="1:6" ht="12.75" customHeight="1">
      <c r="A25" s="84"/>
      <c r="B25" s="83"/>
      <c r="C25" s="83"/>
      <c r="D25" s="83"/>
      <c r="E25" s="83"/>
      <c r="F25" s="84"/>
    </row>
    <row r="26" spans="1:6" ht="12.75" customHeight="1">
      <c r="A26" s="84"/>
      <c r="B26" s="83"/>
      <c r="C26" s="83"/>
      <c r="D26" s="83"/>
      <c r="E26" s="83"/>
      <c r="F26" s="84"/>
    </row>
    <row r="27" spans="1:6" ht="12.75" customHeight="1">
      <c r="A27" s="84"/>
      <c r="B27" s="83"/>
      <c r="C27" s="83"/>
      <c r="D27" s="83"/>
      <c r="E27" s="83"/>
      <c r="F27" s="84"/>
    </row>
    <row r="28" spans="1:6" ht="12.75" customHeight="1">
      <c r="A28" s="84"/>
      <c r="B28" s="83"/>
      <c r="C28" s="83"/>
      <c r="D28" s="83"/>
      <c r="E28" s="83"/>
      <c r="F28" s="85"/>
    </row>
    <row r="29" spans="1:6" ht="12.75" customHeight="1">
      <c r="A29" s="84"/>
      <c r="B29" s="83"/>
      <c r="C29" s="86"/>
      <c r="D29" s="87"/>
      <c r="E29" s="83"/>
      <c r="F29" s="85"/>
    </row>
    <row r="30" spans="1:6" ht="12.75" customHeight="1">
      <c r="A30" s="84"/>
      <c r="B30" s="83"/>
      <c r="C30" s="86"/>
      <c r="D30" s="87"/>
      <c r="E30" s="83"/>
      <c r="F30" s="84"/>
    </row>
    <row r="31" spans="2:3" ht="12.75" customHeight="1">
      <c r="B31" s="15"/>
      <c r="C31" s="16"/>
    </row>
    <row r="32" spans="2:3" ht="12.75" customHeight="1">
      <c r="B32" s="15"/>
      <c r="C32" s="16"/>
    </row>
    <row r="36" spans="1:3" ht="12.75" customHeight="1">
      <c r="A36" s="10" t="s">
        <v>22</v>
      </c>
      <c r="B36" s="15"/>
      <c r="C36" s="16"/>
    </row>
    <row r="37" spans="1:6" ht="12.75" customHeight="1">
      <c r="A37" s="130" t="s">
        <v>23</v>
      </c>
      <c r="B37" s="131"/>
      <c r="C37" s="19" t="s">
        <v>24</v>
      </c>
      <c r="D37" s="108" t="s">
        <v>50</v>
      </c>
      <c r="E37" s="130" t="s">
        <v>25</v>
      </c>
      <c r="F37" s="131"/>
    </row>
    <row r="38" spans="1:6" ht="12.75" customHeight="1">
      <c r="A38" s="20" t="s">
        <v>85</v>
      </c>
      <c r="B38" s="21"/>
      <c r="C38" s="22">
        <v>0</v>
      </c>
      <c r="D38" s="23" t="s">
        <v>41</v>
      </c>
      <c r="E38" s="123"/>
      <c r="F38" s="124"/>
    </row>
    <row r="39" spans="1:6" ht="16.5" customHeight="1">
      <c r="A39" s="24" t="s">
        <v>68</v>
      </c>
      <c r="B39" s="25"/>
      <c r="C39" s="90">
        <f>(F5-F6)*C49</f>
        <v>-0.20079999999999995</v>
      </c>
      <c r="D39" s="26" t="s">
        <v>41</v>
      </c>
      <c r="E39" s="123"/>
      <c r="F39" s="124"/>
    </row>
    <row r="40" spans="1:6" ht="12.75" customHeight="1">
      <c r="A40" s="27" t="s">
        <v>67</v>
      </c>
      <c r="B40" s="25"/>
      <c r="C40" s="91">
        <f>C38+C39</f>
        <v>-0.20079999999999995</v>
      </c>
      <c r="D40" s="26" t="s">
        <v>41</v>
      </c>
      <c r="E40" s="123"/>
      <c r="F40" s="124"/>
    </row>
    <row r="41" spans="1:6" ht="12.75" customHeight="1">
      <c r="A41" s="28"/>
      <c r="B41" s="29"/>
      <c r="C41" s="30"/>
      <c r="D41" s="14"/>
      <c r="E41" s="31"/>
      <c r="F41" s="32"/>
    </row>
    <row r="42" spans="1:6" ht="12.75" customHeight="1">
      <c r="A42" s="17" t="s">
        <v>23</v>
      </c>
      <c r="B42" s="18"/>
      <c r="C42" s="33" t="s">
        <v>26</v>
      </c>
      <c r="D42" s="108" t="s">
        <v>50</v>
      </c>
      <c r="E42" s="130" t="s">
        <v>25</v>
      </c>
      <c r="F42" s="131"/>
    </row>
    <row r="43" spans="1:6" ht="16.5" customHeight="1">
      <c r="A43" s="24" t="s">
        <v>69</v>
      </c>
      <c r="B43" s="25"/>
      <c r="C43" s="89">
        <f>C49*(F10-F6)</f>
        <v>-1.0789600000000001</v>
      </c>
      <c r="D43" s="23" t="s">
        <v>41</v>
      </c>
      <c r="E43" s="125"/>
      <c r="F43" s="126"/>
    </row>
    <row r="44" spans="1:6" ht="16.5" customHeight="1">
      <c r="A44" s="24" t="s">
        <v>70</v>
      </c>
      <c r="B44" s="25"/>
      <c r="C44" s="89">
        <f>C49*(F12-F11)</f>
        <v>0.8781599999999999</v>
      </c>
      <c r="D44" s="26" t="s">
        <v>41</v>
      </c>
      <c r="E44" s="123"/>
      <c r="F44" s="124"/>
    </row>
    <row r="45" spans="1:6" ht="12.75" customHeight="1">
      <c r="A45" s="34" t="s">
        <v>71</v>
      </c>
      <c r="B45" s="29"/>
      <c r="C45" s="92">
        <f>C43+C44</f>
        <v>-0.2008000000000002</v>
      </c>
      <c r="D45" s="107" t="s">
        <v>41</v>
      </c>
      <c r="E45" s="127"/>
      <c r="F45" s="128"/>
    </row>
    <row r="46" spans="1:6" ht="12.75" customHeight="1">
      <c r="A46" s="93" t="s">
        <v>43</v>
      </c>
      <c r="B46" s="25"/>
      <c r="C46" s="88">
        <f>(273+L7)/(L6-L7)</f>
        <v>14.65</v>
      </c>
      <c r="D46" s="26"/>
      <c r="E46" s="35"/>
      <c r="F46" s="36"/>
    </row>
    <row r="47" spans="1:13" ht="16.5" customHeight="1">
      <c r="A47" s="34" t="s">
        <v>33</v>
      </c>
      <c r="B47" s="37"/>
      <c r="C47" s="60">
        <f>C44/ABS(C40)</f>
        <v>4.373306772908367</v>
      </c>
      <c r="D47" s="14"/>
      <c r="E47" s="127"/>
      <c r="F47" s="128"/>
      <c r="G47" s="39"/>
      <c r="H47" s="38"/>
      <c r="I47" s="40"/>
      <c r="J47" s="40"/>
      <c r="K47" s="40"/>
      <c r="L47" s="40"/>
      <c r="M47" s="40"/>
    </row>
    <row r="48" spans="1:13" ht="12.7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40"/>
      <c r="K48" s="40"/>
      <c r="L48" s="40"/>
      <c r="M48" s="40"/>
    </row>
    <row r="49" spans="1:13" ht="12.75" customHeight="1">
      <c r="A49" s="24" t="s">
        <v>40</v>
      </c>
      <c r="B49" s="25"/>
      <c r="C49" s="135">
        <v>0.008</v>
      </c>
      <c r="D49" s="7" t="s">
        <v>42</v>
      </c>
      <c r="E49" s="57"/>
      <c r="F49" s="57"/>
      <c r="G49" s="57"/>
      <c r="H49" s="57"/>
      <c r="I49" s="58"/>
      <c r="J49" s="10"/>
      <c r="K49" s="40"/>
      <c r="L49" s="40"/>
      <c r="M49" s="40"/>
    </row>
    <row r="50" spans="1:13" ht="12.75" customHeight="1">
      <c r="A50" s="9" t="s">
        <v>51</v>
      </c>
      <c r="B50" s="57"/>
      <c r="C50" s="109">
        <f>C47/C46</f>
        <v>0.29851923364562233</v>
      </c>
      <c r="D50" s="134">
        <f>C44*((273+L6)/(273+L7)-1)/ABS(C39)</f>
        <v>0.2985192336456219</v>
      </c>
      <c r="J50" s="10"/>
      <c r="K50" s="40"/>
      <c r="L50" s="40"/>
      <c r="M50" s="40"/>
    </row>
    <row r="51" spans="10:13" ht="12.75" customHeight="1">
      <c r="J51" s="10"/>
      <c r="K51" s="40"/>
      <c r="L51" s="40"/>
      <c r="M51" s="40"/>
    </row>
    <row r="52" spans="1:13" ht="12.75" customHeight="1">
      <c r="A52" s="116"/>
      <c r="B52" s="41"/>
      <c r="C52" s="41"/>
      <c r="D52" s="41"/>
      <c r="E52" s="41"/>
      <c r="F52" s="41"/>
      <c r="G52" s="41"/>
      <c r="H52" s="41"/>
      <c r="I52" s="39"/>
      <c r="J52" s="38"/>
      <c r="K52" s="40"/>
      <c r="L52" s="40"/>
      <c r="M52" s="40"/>
    </row>
    <row r="53" spans="1:13" ht="12.75" customHeight="1">
      <c r="A53" s="115"/>
      <c r="B53" s="41"/>
      <c r="C53" s="41"/>
      <c r="D53" s="41"/>
      <c r="E53" s="41"/>
      <c r="F53" s="41"/>
      <c r="G53" s="41"/>
      <c r="H53" s="41"/>
      <c r="I53" s="39"/>
      <c r="J53" s="38"/>
      <c r="K53" s="40"/>
      <c r="L53" s="40"/>
      <c r="M53" s="40"/>
    </row>
    <row r="54" spans="1:13" ht="12.75" customHeight="1">
      <c r="A54" s="115"/>
      <c r="B54" s="41"/>
      <c r="C54" s="41"/>
      <c r="D54" s="41"/>
      <c r="E54" s="41"/>
      <c r="F54" s="41"/>
      <c r="G54" s="41"/>
      <c r="H54" s="41"/>
      <c r="I54" s="39"/>
      <c r="J54" s="38"/>
      <c r="K54" s="40"/>
      <c r="L54" s="40"/>
      <c r="M54" s="40"/>
    </row>
    <row r="55" spans="1:13" ht="12.75" customHeight="1">
      <c r="A55" s="110"/>
      <c r="B55" s="41"/>
      <c r="C55" s="41"/>
      <c r="D55" s="41"/>
      <c r="E55" s="41"/>
      <c r="F55" s="41"/>
      <c r="G55" s="41"/>
      <c r="H55" s="41"/>
      <c r="I55" s="39"/>
      <c r="J55" s="38"/>
      <c r="K55" s="40"/>
      <c r="L55" s="40"/>
      <c r="M55" s="40"/>
    </row>
    <row r="56" spans="1:13" ht="12.75" customHeight="1">
      <c r="A56" s="42"/>
      <c r="B56" s="41"/>
      <c r="C56" s="41"/>
      <c r="D56" s="41"/>
      <c r="E56" s="41"/>
      <c r="F56" s="41"/>
      <c r="G56" s="41"/>
      <c r="H56" s="41"/>
      <c r="I56" s="39"/>
      <c r="J56" s="43"/>
      <c r="K56" s="43"/>
      <c r="L56" s="43"/>
      <c r="M56" s="43"/>
    </row>
    <row r="57" spans="1:13" ht="12.75" customHeight="1">
      <c r="A57" s="40"/>
      <c r="B57" s="40"/>
      <c r="C57" s="40"/>
      <c r="D57" s="40"/>
      <c r="E57" s="40"/>
      <c r="F57" s="40"/>
      <c r="G57" s="40"/>
      <c r="H57" s="38"/>
      <c r="I57" s="40"/>
      <c r="J57" s="40"/>
      <c r="K57" s="40"/>
      <c r="L57" s="40"/>
      <c r="M57" s="40"/>
    </row>
    <row r="58" spans="1:13" ht="12.75" customHeight="1">
      <c r="A58" s="38"/>
      <c r="B58" s="38"/>
      <c r="C58" s="38"/>
      <c r="D58" s="38"/>
      <c r="E58" s="38"/>
      <c r="F58" s="38"/>
      <c r="G58" s="39"/>
      <c r="H58" s="38"/>
      <c r="I58" s="40"/>
      <c r="J58" s="40"/>
      <c r="K58" s="40"/>
      <c r="L58" s="40"/>
      <c r="M58" s="40"/>
    </row>
    <row r="59" spans="1:13" ht="12.75" customHeight="1">
      <c r="A59" s="38"/>
      <c r="B59" s="38"/>
      <c r="C59" s="38"/>
      <c r="D59" s="38"/>
      <c r="E59" s="38"/>
      <c r="F59" s="38"/>
      <c r="G59" s="39"/>
      <c r="H59" s="38"/>
      <c r="I59" s="40"/>
      <c r="J59" s="40"/>
      <c r="K59" s="40"/>
      <c r="L59" s="40"/>
      <c r="M59" s="40"/>
    </row>
    <row r="60" spans="1:13" ht="12.75" customHeight="1">
      <c r="A60" s="38"/>
      <c r="B60" s="38"/>
      <c r="C60" s="38"/>
      <c r="D60" s="38"/>
      <c r="E60" s="38"/>
      <c r="F60" s="38"/>
      <c r="G60" s="39"/>
      <c r="H60" s="38"/>
      <c r="I60" s="40"/>
      <c r="J60" s="40"/>
      <c r="K60" s="40"/>
      <c r="L60" s="40"/>
      <c r="M60" s="40"/>
    </row>
    <row r="61" spans="1:13" ht="12.75" customHeight="1">
      <c r="A61" s="38"/>
      <c r="B61" s="38"/>
      <c r="C61" s="38"/>
      <c r="D61" s="38"/>
      <c r="E61" s="38"/>
      <c r="F61" s="38"/>
      <c r="G61" s="39"/>
      <c r="H61" s="38"/>
      <c r="I61" s="40"/>
      <c r="J61" s="40"/>
      <c r="K61" s="40"/>
      <c r="L61" s="40"/>
      <c r="M61" s="40"/>
    </row>
    <row r="62" spans="1:13" ht="12.75" customHeight="1">
      <c r="A62" s="38"/>
      <c r="B62" s="38"/>
      <c r="C62" s="38"/>
      <c r="D62" s="38"/>
      <c r="E62" s="38"/>
      <c r="F62" s="38"/>
      <c r="G62" s="39"/>
      <c r="H62" s="38"/>
      <c r="I62" s="40"/>
      <c r="J62" s="40"/>
      <c r="K62" s="40"/>
      <c r="L62" s="40"/>
      <c r="M62" s="40"/>
    </row>
    <row r="63" spans="1:13" ht="12.75" customHeight="1">
      <c r="A63" s="38"/>
      <c r="B63" s="38"/>
      <c r="C63" s="38"/>
      <c r="D63" s="38"/>
      <c r="E63" s="38"/>
      <c r="F63" s="38"/>
      <c r="G63" s="39"/>
      <c r="H63" s="38"/>
      <c r="I63" s="40"/>
      <c r="J63" s="40"/>
      <c r="K63" s="40"/>
      <c r="L63" s="40"/>
      <c r="M63" s="40"/>
    </row>
    <row r="64" spans="1:13" ht="12.75" customHeight="1">
      <c r="A64" s="38"/>
      <c r="B64" s="38"/>
      <c r="C64" s="38"/>
      <c r="D64" s="38"/>
      <c r="E64" s="38"/>
      <c r="F64" s="38"/>
      <c r="G64" s="39"/>
      <c r="H64" s="38"/>
      <c r="I64" s="40"/>
      <c r="J64" s="40"/>
      <c r="K64" s="40"/>
      <c r="L64" s="40"/>
      <c r="M64" s="40"/>
    </row>
    <row r="65" spans="1:13" ht="12.75" customHeight="1">
      <c r="A65" s="38"/>
      <c r="B65" s="38"/>
      <c r="C65" s="38"/>
      <c r="D65" s="38"/>
      <c r="E65" s="38"/>
      <c r="F65" s="38"/>
      <c r="G65" s="39"/>
      <c r="H65" s="38"/>
      <c r="I65" s="40"/>
      <c r="J65" s="40"/>
      <c r="K65" s="40"/>
      <c r="L65" s="40"/>
      <c r="M65" s="40"/>
    </row>
    <row r="66" spans="1:13" ht="12.75" customHeight="1">
      <c r="A66" s="38"/>
      <c r="B66" s="38"/>
      <c r="C66" s="38"/>
      <c r="D66" s="38"/>
      <c r="E66" s="38"/>
      <c r="F66" s="38"/>
      <c r="G66" s="39"/>
      <c r="H66" s="38"/>
      <c r="I66" s="40"/>
      <c r="J66" s="40"/>
      <c r="K66" s="40"/>
      <c r="L66" s="40"/>
      <c r="M66" s="40"/>
    </row>
    <row r="67" spans="1:13" ht="12.75" customHeight="1">
      <c r="A67" s="38"/>
      <c r="B67" s="38"/>
      <c r="C67" s="38"/>
      <c r="D67" s="38"/>
      <c r="E67" s="38"/>
      <c r="F67" s="38"/>
      <c r="G67" s="39"/>
      <c r="H67" s="38"/>
      <c r="I67" s="40"/>
      <c r="J67" s="40"/>
      <c r="K67" s="40"/>
      <c r="L67" s="40"/>
      <c r="M67" s="40"/>
    </row>
    <row r="68" spans="1:13" ht="12.75" customHeight="1">
      <c r="A68" s="38"/>
      <c r="B68" s="38"/>
      <c r="C68" s="38"/>
      <c r="D68" s="38"/>
      <c r="E68" s="38"/>
      <c r="F68" s="38"/>
      <c r="G68" s="39"/>
      <c r="H68" s="38"/>
      <c r="I68" s="40"/>
      <c r="J68" s="40"/>
      <c r="K68" s="40"/>
      <c r="L68" s="40"/>
      <c r="M68" s="40"/>
    </row>
    <row r="69" spans="1:13" ht="12.75" customHeight="1">
      <c r="A69" s="38"/>
      <c r="B69" s="38"/>
      <c r="C69" s="38"/>
      <c r="D69" s="38"/>
      <c r="E69" s="38"/>
      <c r="F69" s="38"/>
      <c r="G69" s="39"/>
      <c r="H69" s="38"/>
      <c r="I69" s="40"/>
      <c r="J69" s="40"/>
      <c r="K69" s="40"/>
      <c r="L69" s="40"/>
      <c r="M69" s="40"/>
    </row>
    <row r="70" spans="1:13" ht="12.75" customHeight="1">
      <c r="A70" s="38"/>
      <c r="B70" s="38"/>
      <c r="C70" s="38"/>
      <c r="D70" s="38"/>
      <c r="E70" s="38"/>
      <c r="F70" s="38"/>
      <c r="G70" s="39"/>
      <c r="H70" s="38"/>
      <c r="I70" s="40"/>
      <c r="J70" s="40"/>
      <c r="K70" s="40"/>
      <c r="L70" s="40"/>
      <c r="M70" s="40"/>
    </row>
    <row r="71" spans="1:13" ht="12.75" customHeight="1">
      <c r="A71" s="38"/>
      <c r="B71" s="38"/>
      <c r="C71" s="38"/>
      <c r="D71" s="38"/>
      <c r="E71" s="38"/>
      <c r="F71" s="38"/>
      <c r="G71" s="39"/>
      <c r="H71" s="38"/>
      <c r="I71" s="40"/>
      <c r="J71" s="40"/>
      <c r="K71" s="40"/>
      <c r="L71" s="40"/>
      <c r="M71" s="40"/>
    </row>
    <row r="72" spans="1:13" ht="12.75" customHeight="1">
      <c r="A72" s="38"/>
      <c r="B72" s="44"/>
      <c r="C72" s="38"/>
      <c r="D72" s="38"/>
      <c r="E72" s="38"/>
      <c r="F72" s="38"/>
      <c r="G72" s="39"/>
      <c r="H72" s="38"/>
      <c r="I72" s="40"/>
      <c r="J72" s="40"/>
      <c r="K72" s="40"/>
      <c r="L72" s="40"/>
      <c r="M72" s="40"/>
    </row>
    <row r="73" spans="1:13" ht="12.75" customHeight="1">
      <c r="A73" s="38"/>
      <c r="B73" s="45"/>
      <c r="C73" s="44"/>
      <c r="D73" s="38"/>
      <c r="E73" s="38"/>
      <c r="F73" s="38"/>
      <c r="G73" s="39"/>
      <c r="H73" s="38"/>
      <c r="I73" s="40"/>
      <c r="J73" s="40"/>
      <c r="K73" s="40"/>
      <c r="L73" s="40"/>
      <c r="M73" s="40"/>
    </row>
    <row r="74" spans="1:13" ht="12.75" customHeight="1">
      <c r="A74" s="38"/>
      <c r="B74" s="38"/>
      <c r="C74" s="38"/>
      <c r="D74" s="38"/>
      <c r="E74" s="38"/>
      <c r="F74" s="38"/>
      <c r="G74" s="39"/>
      <c r="H74" s="38"/>
      <c r="I74" s="40"/>
      <c r="J74" s="40"/>
      <c r="K74" s="40"/>
      <c r="L74" s="40"/>
      <c r="M74" s="40"/>
    </row>
    <row r="75" spans="1:13" ht="12.75" customHeight="1">
      <c r="A75" s="39"/>
      <c r="B75" s="38"/>
      <c r="C75" s="38"/>
      <c r="D75" s="38"/>
      <c r="E75" s="38"/>
      <c r="F75" s="38"/>
      <c r="G75" s="39"/>
      <c r="H75" s="38"/>
      <c r="I75" s="40"/>
      <c r="J75" s="40"/>
      <c r="K75" s="40"/>
      <c r="L75" s="40"/>
      <c r="M75" s="40"/>
    </row>
    <row r="76" spans="1:13" ht="12.75" customHeight="1">
      <c r="A76" s="122"/>
      <c r="B76" s="122"/>
      <c r="C76" s="46"/>
      <c r="D76" s="38"/>
      <c r="E76" s="122"/>
      <c r="F76" s="122"/>
      <c r="G76" s="39"/>
      <c r="H76" s="38"/>
      <c r="I76" s="40"/>
      <c r="J76" s="40"/>
      <c r="K76" s="40"/>
      <c r="L76" s="40"/>
      <c r="M76" s="40"/>
    </row>
    <row r="77" spans="1:13" ht="12.75" customHeight="1">
      <c r="A77" s="47"/>
      <c r="B77" s="38"/>
      <c r="C77" s="48"/>
      <c r="D77" s="41"/>
      <c r="E77" s="121"/>
      <c r="F77" s="121"/>
      <c r="G77" s="39"/>
      <c r="H77" s="38"/>
      <c r="I77" s="40"/>
      <c r="J77" s="40"/>
      <c r="K77" s="40"/>
      <c r="L77" s="40"/>
      <c r="M77" s="40"/>
    </row>
    <row r="78" spans="1:13" ht="12.75" customHeight="1">
      <c r="A78" s="47"/>
      <c r="B78" s="38"/>
      <c r="C78" s="48"/>
      <c r="D78" s="41"/>
      <c r="E78" s="121"/>
      <c r="F78" s="121"/>
      <c r="G78" s="39"/>
      <c r="H78" s="38"/>
      <c r="I78" s="40"/>
      <c r="J78" s="40"/>
      <c r="K78" s="40"/>
      <c r="L78" s="40"/>
      <c r="M78" s="40"/>
    </row>
    <row r="79" spans="1:13" ht="12.75" customHeight="1">
      <c r="A79" s="47"/>
      <c r="B79" s="38"/>
      <c r="C79" s="48"/>
      <c r="D79" s="41"/>
      <c r="E79" s="121"/>
      <c r="F79" s="121"/>
      <c r="G79" s="39"/>
      <c r="H79" s="38"/>
      <c r="I79" s="40"/>
      <c r="J79" s="40"/>
      <c r="K79" s="40"/>
      <c r="L79" s="40"/>
      <c r="M79" s="40"/>
    </row>
    <row r="80" spans="1:13" ht="12.75" customHeight="1">
      <c r="A80" s="49"/>
      <c r="B80" s="38"/>
      <c r="C80" s="50"/>
      <c r="D80" s="41"/>
      <c r="E80" s="121"/>
      <c r="F80" s="121"/>
      <c r="G80" s="39"/>
      <c r="H80" s="38"/>
      <c r="I80" s="40"/>
      <c r="J80" s="40"/>
      <c r="K80" s="40"/>
      <c r="L80" s="40"/>
      <c r="M80" s="40"/>
    </row>
    <row r="81" spans="1:13" ht="12.75" customHeight="1">
      <c r="A81" s="38"/>
      <c r="B81" s="38"/>
      <c r="C81" s="48"/>
      <c r="D81" s="41"/>
      <c r="E81" s="51"/>
      <c r="F81" s="51"/>
      <c r="G81" s="39"/>
      <c r="H81" s="38"/>
      <c r="I81" s="40"/>
      <c r="J81" s="40"/>
      <c r="K81" s="40"/>
      <c r="L81" s="40"/>
      <c r="M81" s="40"/>
    </row>
    <row r="82" spans="1:13" ht="12.75" customHeight="1">
      <c r="A82" s="122"/>
      <c r="B82" s="122"/>
      <c r="C82" s="50"/>
      <c r="D82" s="41"/>
      <c r="E82" s="122"/>
      <c r="F82" s="122"/>
      <c r="G82" s="39"/>
      <c r="H82" s="38"/>
      <c r="I82" s="40"/>
      <c r="J82" s="40"/>
      <c r="K82" s="40"/>
      <c r="L82" s="40"/>
      <c r="M82" s="40"/>
    </row>
    <row r="83" spans="1:13" ht="12.75" customHeight="1">
      <c r="A83" s="47"/>
      <c r="B83" s="38"/>
      <c r="C83" s="48"/>
      <c r="D83" s="41"/>
      <c r="E83" s="121"/>
      <c r="F83" s="121"/>
      <c r="G83" s="39"/>
      <c r="H83" s="38"/>
      <c r="I83" s="40"/>
      <c r="J83" s="40"/>
      <c r="K83" s="40"/>
      <c r="L83" s="40"/>
      <c r="M83" s="40"/>
    </row>
    <row r="84" spans="1:13" ht="12.75" customHeight="1">
      <c r="A84" s="47"/>
      <c r="B84" s="38"/>
      <c r="C84" s="48"/>
      <c r="D84" s="41"/>
      <c r="E84" s="121"/>
      <c r="F84" s="121"/>
      <c r="G84" s="39"/>
      <c r="H84" s="38"/>
      <c r="I84" s="40"/>
      <c r="J84" s="40"/>
      <c r="K84" s="40"/>
      <c r="L84" s="40"/>
      <c r="M84" s="40"/>
    </row>
    <row r="85" spans="1:13" ht="12.75" customHeight="1">
      <c r="A85" s="47"/>
      <c r="B85" s="38"/>
      <c r="C85" s="48"/>
      <c r="D85" s="41"/>
      <c r="E85" s="121"/>
      <c r="F85" s="121"/>
      <c r="G85" s="39"/>
      <c r="H85" s="38"/>
      <c r="I85" s="40"/>
      <c r="J85" s="40"/>
      <c r="K85" s="40"/>
      <c r="L85" s="40"/>
      <c r="M85" s="40"/>
    </row>
    <row r="86" spans="1:13" ht="12.75" customHeight="1">
      <c r="A86" s="44"/>
      <c r="B86" s="38"/>
      <c r="C86" s="50"/>
      <c r="D86" s="41"/>
      <c r="E86" s="121"/>
      <c r="F86" s="121"/>
      <c r="G86" s="39"/>
      <c r="H86" s="38"/>
      <c r="I86" s="40"/>
      <c r="J86" s="40"/>
      <c r="K86" s="40"/>
      <c r="L86" s="40"/>
      <c r="M86" s="40"/>
    </row>
    <row r="87" spans="1:13" ht="12.75" customHeight="1">
      <c r="A87" s="38"/>
      <c r="B87" s="38"/>
      <c r="C87" s="38"/>
      <c r="D87" s="38"/>
      <c r="E87" s="51"/>
      <c r="F87" s="51"/>
      <c r="G87" s="39"/>
      <c r="H87" s="38"/>
      <c r="I87" s="40"/>
      <c r="J87" s="40"/>
      <c r="K87" s="40"/>
      <c r="L87" s="40"/>
      <c r="M87" s="40"/>
    </row>
    <row r="88" spans="1:13" ht="12.75" customHeight="1">
      <c r="A88" s="44"/>
      <c r="B88" s="45"/>
      <c r="C88" s="52"/>
      <c r="D88" s="38"/>
      <c r="E88" s="121"/>
      <c r="F88" s="121"/>
      <c r="G88" s="39"/>
      <c r="H88" s="38"/>
      <c r="I88" s="40"/>
      <c r="J88" s="40"/>
      <c r="K88" s="40"/>
      <c r="L88" s="40"/>
      <c r="M88" s="40"/>
    </row>
    <row r="89" spans="1:13" ht="12.75" customHeight="1">
      <c r="A89" s="38"/>
      <c r="B89" s="38"/>
      <c r="C89" s="38"/>
      <c r="D89" s="38"/>
      <c r="E89" s="38"/>
      <c r="F89" s="38"/>
      <c r="G89" s="39"/>
      <c r="H89" s="38"/>
      <c r="I89" s="40"/>
      <c r="J89" s="40"/>
      <c r="K89" s="40"/>
      <c r="L89" s="40"/>
      <c r="M89" s="40"/>
    </row>
    <row r="90" spans="1:13" ht="12.75" customHeight="1">
      <c r="A90" s="38"/>
      <c r="B90" s="38"/>
      <c r="C90" s="38"/>
      <c r="D90" s="38"/>
      <c r="E90" s="38"/>
      <c r="F90" s="38"/>
      <c r="G90" s="39"/>
      <c r="H90" s="38"/>
      <c r="I90" s="40"/>
      <c r="J90" s="40"/>
      <c r="K90" s="40"/>
      <c r="L90" s="40"/>
      <c r="M90" s="40"/>
    </row>
    <row r="91" spans="1:13" ht="12.75" customHeight="1">
      <c r="A91" s="38"/>
      <c r="B91" s="38"/>
      <c r="C91" s="38"/>
      <c r="D91" s="38"/>
      <c r="E91" s="38"/>
      <c r="F91" s="38"/>
      <c r="G91" s="39"/>
      <c r="H91" s="38"/>
      <c r="I91" s="40"/>
      <c r="J91" s="40"/>
      <c r="K91" s="40"/>
      <c r="L91" s="40"/>
      <c r="M91" s="40"/>
    </row>
  </sheetData>
  <mergeCells count="25">
    <mergeCell ref="A1:I1"/>
    <mergeCell ref="E84:F84"/>
    <mergeCell ref="E80:F80"/>
    <mergeCell ref="E77:F77"/>
    <mergeCell ref="A37:B37"/>
    <mergeCell ref="E37:F37"/>
    <mergeCell ref="A48:I48"/>
    <mergeCell ref="E42:F42"/>
    <mergeCell ref="E44:F44"/>
    <mergeCell ref="E39:F39"/>
    <mergeCell ref="A82:B82"/>
    <mergeCell ref="E85:F85"/>
    <mergeCell ref="E83:F83"/>
    <mergeCell ref="E40:F40"/>
    <mergeCell ref="E43:F43"/>
    <mergeCell ref="E79:F79"/>
    <mergeCell ref="E78:F78"/>
    <mergeCell ref="A76:B76"/>
    <mergeCell ref="E45:F45"/>
    <mergeCell ref="E47:F47"/>
    <mergeCell ref="E88:F88"/>
    <mergeCell ref="E82:F82"/>
    <mergeCell ref="E86:F86"/>
    <mergeCell ref="E38:F38"/>
    <mergeCell ref="E76:F76"/>
  </mergeCells>
  <printOptions horizontalCentered="1" verticalCentered="1"/>
  <pageMargins left="1.141732283464567" right="0.7480314960629921" top="0.984251968503937" bottom="0.984251968503937" header="0.5118110236220472" footer="0.5118110236220472"/>
  <pageSetup fitToHeight="1" fitToWidth="1" horizontalDpi="300" verticalDpi="300" orientation="landscape" scale="75" r:id="rId11"/>
  <headerFooter alignWithMargins="0">
    <oddHeader>&amp;CWater Properties</oddHeader>
    <oddFooter>&amp;CPage &amp;P</oddFooter>
  </headerFooter>
  <drawing r:id="rId10"/>
  <legacyDrawing r:id="rId9"/>
  <oleObjects>
    <oleObject progId="Equation.3" shapeId="7949834" r:id="rId1"/>
    <oleObject progId="Equation.3" shapeId="7383119" r:id="rId2"/>
    <oleObject progId="Equation.3" shapeId="7383121" r:id="rId3"/>
    <oleObject progId="Equation.3" shapeId="7383122" r:id="rId4"/>
    <oleObject progId="Equation.3" shapeId="7404452" r:id="rId5"/>
    <oleObject progId="Equation.3" shapeId="7423271" r:id="rId6"/>
    <oleObject progId="Equation.3" shapeId="7423274" r:id="rId7"/>
    <oleObject progId="Equation.3" shapeId="743363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DI ENERGETICA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Antonio Ponticiello</dc:creator>
  <cp:keywords/>
  <dc:description/>
  <cp:lastModifiedBy>Ponticiello</cp:lastModifiedBy>
  <cp:lastPrinted>2000-12-20T14:47:32Z</cp:lastPrinted>
  <dcterms:created xsi:type="dcterms:W3CDTF">2000-12-19T14:49:21Z</dcterms:created>
  <dcterms:modified xsi:type="dcterms:W3CDTF">2008-06-04T19:43:43Z</dcterms:modified>
  <cp:category/>
  <cp:version/>
  <cp:contentType/>
  <cp:contentStatus/>
</cp:coreProperties>
</file>